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20BFBD7-A8FD-477A-AAB4-D6D3C14C77A5}" xr6:coauthVersionLast="47" xr6:coauthVersionMax="47" xr10:uidLastSave="{00000000-0000-0000-0000-000000000000}"/>
  <bookViews>
    <workbookView xWindow="30375" yWindow="570" windowWidth="24585" windowHeight="14340" firstSheet="2" activeTab="2" xr2:uid="{00000000-000D-0000-FFFF-FFFF00000000}"/>
  </bookViews>
  <sheets>
    <sheet name="가격안(03월)_MS" sheetId="2" state="hidden" r:id="rId1"/>
    <sheet name="가격안(03월)_온라인" sheetId="3" state="hidden" r:id="rId2"/>
    <sheet name="PRODUCT LIST" sheetId="13" r:id="rId3"/>
  </sheets>
  <definedNames>
    <definedName name="_xlnm.Print_Area" localSheetId="2">'PRODUCT LIST'!$A$1:$Q$61</definedName>
    <definedName name="_xlnm.Print_Titles" localSheetId="2">'PRODUCT LIST'!$4:$4</definedName>
  </definedNames>
  <calcPr calcId="191029"/>
</workbook>
</file>

<file path=xl/calcChain.xml><?xml version="1.0" encoding="utf-8"?>
<calcChain xmlns="http://schemas.openxmlformats.org/spreadsheetml/2006/main">
  <c r="J118" i="3" l="1"/>
  <c r="I118" i="3" s="1"/>
  <c r="H118" i="3"/>
  <c r="M118" i="3" s="1"/>
  <c r="N118" i="3" s="1"/>
  <c r="F118" i="3"/>
  <c r="E118" i="3"/>
  <c r="P118" i="3" s="1"/>
  <c r="J117" i="3"/>
  <c r="I117" i="3" s="1"/>
  <c r="H117" i="3"/>
  <c r="M117" i="3" s="1"/>
  <c r="N117" i="3" s="1"/>
  <c r="F117" i="3"/>
  <c r="E117" i="3"/>
  <c r="P117" i="3" s="1"/>
  <c r="M116" i="3"/>
  <c r="N116" i="3" s="1"/>
  <c r="J116" i="3"/>
  <c r="I116" i="3"/>
  <c r="H116" i="3"/>
  <c r="G116" i="3"/>
  <c r="F116" i="3"/>
  <c r="E116" i="3"/>
  <c r="P116" i="3" s="1"/>
  <c r="J115" i="3"/>
  <c r="I115" i="3" s="1"/>
  <c r="H115" i="3"/>
  <c r="G115" i="3" s="1"/>
  <c r="F115" i="3"/>
  <c r="E115" i="3"/>
  <c r="P115" i="3" s="1"/>
  <c r="M114" i="3"/>
  <c r="N114" i="3" s="1"/>
  <c r="J114" i="3"/>
  <c r="I114" i="3" s="1"/>
  <c r="H114" i="3"/>
  <c r="G114" i="3" s="1"/>
  <c r="F114" i="3"/>
  <c r="E114" i="3"/>
  <c r="P114" i="3" s="1"/>
  <c r="J113" i="3"/>
  <c r="I113" i="3" s="1"/>
  <c r="H113" i="3"/>
  <c r="G113" i="3" s="1"/>
  <c r="F113" i="3"/>
  <c r="E113" i="3"/>
  <c r="P113" i="3" s="1"/>
  <c r="M112" i="3"/>
  <c r="N112" i="3" s="1"/>
  <c r="J112" i="3"/>
  <c r="I112" i="3"/>
  <c r="H112" i="3"/>
  <c r="G112" i="3"/>
  <c r="F112" i="3"/>
  <c r="E112" i="3"/>
  <c r="P112" i="3" s="1"/>
  <c r="J111" i="3"/>
  <c r="I111" i="3" s="1"/>
  <c r="H111" i="3"/>
  <c r="M111" i="3" s="1"/>
  <c r="N111" i="3" s="1"/>
  <c r="F111" i="3"/>
  <c r="E111" i="3"/>
  <c r="P111" i="3" s="1"/>
  <c r="J110" i="3"/>
  <c r="I110" i="3"/>
  <c r="H110" i="3"/>
  <c r="G110" i="3" s="1"/>
  <c r="F110" i="3"/>
  <c r="E110" i="3"/>
  <c r="P110" i="3" s="1"/>
  <c r="J109" i="3"/>
  <c r="I109" i="3" s="1"/>
  <c r="H109" i="3"/>
  <c r="M109" i="3" s="1"/>
  <c r="N109" i="3" s="1"/>
  <c r="F109" i="3"/>
  <c r="E109" i="3"/>
  <c r="P109" i="3" s="1"/>
  <c r="J108" i="3"/>
  <c r="I108" i="3"/>
  <c r="H108" i="3"/>
  <c r="M108" i="3" s="1"/>
  <c r="N108" i="3" s="1"/>
  <c r="G108" i="3"/>
  <c r="F108" i="3"/>
  <c r="E108" i="3"/>
  <c r="P108" i="3" s="1"/>
  <c r="J107" i="3"/>
  <c r="I107" i="3" s="1"/>
  <c r="H107" i="3"/>
  <c r="G107" i="3" s="1"/>
  <c r="F107" i="3"/>
  <c r="E107" i="3"/>
  <c r="P107" i="3" s="1"/>
  <c r="J106" i="3"/>
  <c r="I106" i="3" s="1"/>
  <c r="H106" i="3"/>
  <c r="M106" i="3" s="1"/>
  <c r="N106" i="3" s="1"/>
  <c r="G106" i="3"/>
  <c r="F106" i="3"/>
  <c r="E106" i="3"/>
  <c r="P106" i="3" s="1"/>
  <c r="J105" i="3"/>
  <c r="I105" i="3" s="1"/>
  <c r="H105" i="3"/>
  <c r="G105" i="3" s="1"/>
  <c r="F105" i="3"/>
  <c r="E105" i="3"/>
  <c r="P105" i="3" s="1"/>
  <c r="M104" i="3"/>
  <c r="N104" i="3" s="1"/>
  <c r="J104" i="3"/>
  <c r="I104" i="3" s="1"/>
  <c r="H104" i="3"/>
  <c r="G104" i="3"/>
  <c r="F104" i="3"/>
  <c r="E104" i="3"/>
  <c r="P104" i="3" s="1"/>
  <c r="J103" i="3"/>
  <c r="I103" i="3" s="1"/>
  <c r="H103" i="3"/>
  <c r="M103" i="3" s="1"/>
  <c r="N103" i="3" s="1"/>
  <c r="F103" i="3"/>
  <c r="E103" i="3"/>
  <c r="P103" i="3" s="1"/>
  <c r="J102" i="3"/>
  <c r="I102" i="3" s="1"/>
  <c r="H102" i="3"/>
  <c r="M102" i="3" s="1"/>
  <c r="N102" i="3" s="1"/>
  <c r="F102" i="3"/>
  <c r="E102" i="3"/>
  <c r="P102" i="3" s="1"/>
  <c r="J101" i="3"/>
  <c r="I101" i="3" s="1"/>
  <c r="H101" i="3"/>
  <c r="M101" i="3" s="1"/>
  <c r="N101" i="3" s="1"/>
  <c r="F101" i="3"/>
  <c r="E101" i="3"/>
  <c r="P101" i="3" s="1"/>
  <c r="J100" i="3"/>
  <c r="I100" i="3"/>
  <c r="H100" i="3"/>
  <c r="M100" i="3" s="1"/>
  <c r="N100" i="3" s="1"/>
  <c r="F100" i="3"/>
  <c r="E100" i="3"/>
  <c r="P100" i="3" s="1"/>
  <c r="J99" i="3"/>
  <c r="I99" i="3" s="1"/>
  <c r="H99" i="3"/>
  <c r="G99" i="3" s="1"/>
  <c r="F99" i="3"/>
  <c r="E99" i="3"/>
  <c r="P99" i="3" s="1"/>
  <c r="J98" i="3"/>
  <c r="I98" i="3"/>
  <c r="H98" i="3"/>
  <c r="M98" i="3" s="1"/>
  <c r="N98" i="3" s="1"/>
  <c r="F98" i="3"/>
  <c r="E98" i="3"/>
  <c r="P98" i="3" s="1"/>
  <c r="J97" i="3"/>
  <c r="I97" i="3" s="1"/>
  <c r="H97" i="3"/>
  <c r="G97" i="3" s="1"/>
  <c r="F97" i="3"/>
  <c r="E97" i="3"/>
  <c r="P97" i="3" s="1"/>
  <c r="J96" i="3"/>
  <c r="I96" i="3" s="1"/>
  <c r="H96" i="3"/>
  <c r="M96" i="3" s="1"/>
  <c r="N96" i="3" s="1"/>
  <c r="G96" i="3"/>
  <c r="F96" i="3"/>
  <c r="E96" i="3"/>
  <c r="P96" i="3" s="1"/>
  <c r="J95" i="3"/>
  <c r="I95" i="3" s="1"/>
  <c r="H95" i="3"/>
  <c r="M95" i="3" s="1"/>
  <c r="N95" i="3" s="1"/>
  <c r="F95" i="3"/>
  <c r="E95" i="3"/>
  <c r="P95" i="3" s="1"/>
  <c r="J94" i="3"/>
  <c r="I94" i="3" s="1"/>
  <c r="H94" i="3"/>
  <c r="M94" i="3" s="1"/>
  <c r="N94" i="3" s="1"/>
  <c r="G94" i="3"/>
  <c r="F94" i="3"/>
  <c r="E94" i="3"/>
  <c r="P94" i="3" s="1"/>
  <c r="J93" i="3"/>
  <c r="I93" i="3" s="1"/>
  <c r="H93" i="3"/>
  <c r="M93" i="3" s="1"/>
  <c r="N93" i="3" s="1"/>
  <c r="F93" i="3"/>
  <c r="E93" i="3"/>
  <c r="P93" i="3" s="1"/>
  <c r="M92" i="3"/>
  <c r="N92" i="3" s="1"/>
  <c r="J92" i="3"/>
  <c r="I92" i="3"/>
  <c r="H92" i="3"/>
  <c r="G92" i="3"/>
  <c r="F92" i="3"/>
  <c r="E92" i="3"/>
  <c r="P92" i="3" s="1"/>
  <c r="J91" i="3"/>
  <c r="I91" i="3" s="1"/>
  <c r="H91" i="3"/>
  <c r="G91" i="3" s="1"/>
  <c r="F91" i="3"/>
  <c r="E91" i="3"/>
  <c r="P91" i="3" s="1"/>
  <c r="M90" i="3"/>
  <c r="N90" i="3" s="1"/>
  <c r="J90" i="3"/>
  <c r="I90" i="3" s="1"/>
  <c r="H90" i="3"/>
  <c r="G90" i="3" s="1"/>
  <c r="F90" i="3"/>
  <c r="E90" i="3"/>
  <c r="P90" i="3" s="1"/>
  <c r="J89" i="3"/>
  <c r="I89" i="3" s="1"/>
  <c r="H89" i="3"/>
  <c r="G89" i="3" s="1"/>
  <c r="F89" i="3"/>
  <c r="E89" i="3"/>
  <c r="P89" i="3" s="1"/>
  <c r="M88" i="3"/>
  <c r="N88" i="3" s="1"/>
  <c r="J88" i="3"/>
  <c r="I88" i="3"/>
  <c r="H88" i="3"/>
  <c r="G88" i="3"/>
  <c r="F88" i="3"/>
  <c r="E88" i="3"/>
  <c r="P88" i="3" s="1"/>
  <c r="J87" i="3"/>
  <c r="I87" i="3" s="1"/>
  <c r="H87" i="3"/>
  <c r="M87" i="3" s="1"/>
  <c r="N87" i="3" s="1"/>
  <c r="F87" i="3"/>
  <c r="E87" i="3"/>
  <c r="P87" i="3" s="1"/>
  <c r="J86" i="3"/>
  <c r="I86" i="3"/>
  <c r="H86" i="3"/>
  <c r="G86" i="3" s="1"/>
  <c r="F86" i="3"/>
  <c r="E86" i="3"/>
  <c r="P86" i="3" s="1"/>
  <c r="J85" i="3"/>
  <c r="I85" i="3" s="1"/>
  <c r="H85" i="3"/>
  <c r="M85" i="3" s="1"/>
  <c r="N85" i="3" s="1"/>
  <c r="F85" i="3"/>
  <c r="E85" i="3"/>
  <c r="P85" i="3" s="1"/>
  <c r="J84" i="3"/>
  <c r="I84" i="3"/>
  <c r="H84" i="3"/>
  <c r="M84" i="3" s="1"/>
  <c r="N84" i="3" s="1"/>
  <c r="G84" i="3"/>
  <c r="F84" i="3"/>
  <c r="E84" i="3"/>
  <c r="P84" i="3" s="1"/>
  <c r="J83" i="3"/>
  <c r="I83" i="3" s="1"/>
  <c r="H83" i="3"/>
  <c r="G83" i="3" s="1"/>
  <c r="F83" i="3"/>
  <c r="E83" i="3"/>
  <c r="P83" i="3" s="1"/>
  <c r="J82" i="3"/>
  <c r="I82" i="3" s="1"/>
  <c r="H82" i="3"/>
  <c r="M82" i="3" s="1"/>
  <c r="N82" i="3" s="1"/>
  <c r="G82" i="3"/>
  <c r="F82" i="3"/>
  <c r="E82" i="3"/>
  <c r="P82" i="3" s="1"/>
  <c r="J81" i="3"/>
  <c r="I81" i="3" s="1"/>
  <c r="H81" i="3"/>
  <c r="G81" i="3" s="1"/>
  <c r="F81" i="3"/>
  <c r="E81" i="3"/>
  <c r="P81" i="3" s="1"/>
  <c r="M80" i="3"/>
  <c r="N80" i="3" s="1"/>
  <c r="J80" i="3"/>
  <c r="I80" i="3" s="1"/>
  <c r="H80" i="3"/>
  <c r="G80" i="3"/>
  <c r="F80" i="3"/>
  <c r="E80" i="3"/>
  <c r="P80" i="3" s="1"/>
  <c r="J79" i="3"/>
  <c r="I79" i="3" s="1"/>
  <c r="H79" i="3"/>
  <c r="M79" i="3" s="1"/>
  <c r="N79" i="3" s="1"/>
  <c r="F79" i="3"/>
  <c r="E79" i="3"/>
  <c r="P79" i="3" s="1"/>
  <c r="M78" i="3"/>
  <c r="N78" i="3" s="1"/>
  <c r="J78" i="3"/>
  <c r="I78" i="3" s="1"/>
  <c r="H78" i="3"/>
  <c r="G78" i="3" s="1"/>
  <c r="F78" i="3"/>
  <c r="E78" i="3"/>
  <c r="P78" i="3" s="1"/>
  <c r="J77" i="3"/>
  <c r="I77" i="3" s="1"/>
  <c r="H77" i="3"/>
  <c r="M77" i="3" s="1"/>
  <c r="N77" i="3" s="1"/>
  <c r="F77" i="3"/>
  <c r="E77" i="3"/>
  <c r="P77" i="3" s="1"/>
  <c r="J76" i="3"/>
  <c r="I76" i="3"/>
  <c r="H76" i="3"/>
  <c r="M76" i="3" s="1"/>
  <c r="N76" i="3" s="1"/>
  <c r="F76" i="3"/>
  <c r="E76" i="3"/>
  <c r="P76" i="3" s="1"/>
  <c r="J75" i="3"/>
  <c r="I75" i="3" s="1"/>
  <c r="H75" i="3"/>
  <c r="G75" i="3" s="1"/>
  <c r="F75" i="3"/>
  <c r="E75" i="3"/>
  <c r="P75" i="3" s="1"/>
  <c r="J74" i="3"/>
  <c r="I74" i="3"/>
  <c r="H74" i="3"/>
  <c r="M74" i="3" s="1"/>
  <c r="N74" i="3" s="1"/>
  <c r="F74" i="3"/>
  <c r="E74" i="3"/>
  <c r="P74" i="3" s="1"/>
  <c r="J73" i="3"/>
  <c r="I73" i="3" s="1"/>
  <c r="H73" i="3"/>
  <c r="G73" i="3" s="1"/>
  <c r="F73" i="3"/>
  <c r="E73" i="3"/>
  <c r="P73" i="3" s="1"/>
  <c r="J72" i="3"/>
  <c r="I72" i="3" s="1"/>
  <c r="H72" i="3"/>
  <c r="M72" i="3" s="1"/>
  <c r="N72" i="3" s="1"/>
  <c r="G72" i="3"/>
  <c r="F72" i="3"/>
  <c r="E72" i="3"/>
  <c r="P72" i="3" s="1"/>
  <c r="J71" i="3"/>
  <c r="I71" i="3" s="1"/>
  <c r="H71" i="3"/>
  <c r="M71" i="3" s="1"/>
  <c r="N71" i="3" s="1"/>
  <c r="F71" i="3"/>
  <c r="E71" i="3"/>
  <c r="P71" i="3" s="1"/>
  <c r="M70" i="3"/>
  <c r="N70" i="3" s="1"/>
  <c r="J70" i="3"/>
  <c r="I70" i="3" s="1"/>
  <c r="H70" i="3"/>
  <c r="G70" i="3"/>
  <c r="F70" i="3"/>
  <c r="E70" i="3"/>
  <c r="P70" i="3" s="1"/>
  <c r="J69" i="3"/>
  <c r="I69" i="3" s="1"/>
  <c r="H69" i="3"/>
  <c r="M69" i="3" s="1"/>
  <c r="N69" i="3" s="1"/>
  <c r="F69" i="3"/>
  <c r="E69" i="3"/>
  <c r="P69" i="3" s="1"/>
  <c r="M68" i="3"/>
  <c r="N68" i="3" s="1"/>
  <c r="J68" i="3"/>
  <c r="I68" i="3" s="1"/>
  <c r="H68" i="3"/>
  <c r="G68" i="3" s="1"/>
  <c r="F68" i="3"/>
  <c r="E68" i="3"/>
  <c r="P68" i="3" s="1"/>
  <c r="J67" i="3"/>
  <c r="I67" i="3" s="1"/>
  <c r="H67" i="3"/>
  <c r="G67" i="3" s="1"/>
  <c r="F67" i="3"/>
  <c r="E67" i="3"/>
  <c r="P67" i="3" s="1"/>
  <c r="M66" i="3"/>
  <c r="N66" i="3" s="1"/>
  <c r="J66" i="3"/>
  <c r="I66" i="3" s="1"/>
  <c r="H66" i="3"/>
  <c r="G66" i="3" s="1"/>
  <c r="F66" i="3"/>
  <c r="E66" i="3"/>
  <c r="P66" i="3" s="1"/>
  <c r="J65" i="3"/>
  <c r="I65" i="3" s="1"/>
  <c r="H65" i="3"/>
  <c r="G65" i="3" s="1"/>
  <c r="F65" i="3"/>
  <c r="E65" i="3"/>
  <c r="P65" i="3" s="1"/>
  <c r="J64" i="3"/>
  <c r="I64" i="3"/>
  <c r="H64" i="3"/>
  <c r="G64" i="3" s="1"/>
  <c r="F64" i="3"/>
  <c r="E64" i="3"/>
  <c r="P64" i="3" s="1"/>
  <c r="J63" i="3"/>
  <c r="I63" i="3" s="1"/>
  <c r="H63" i="3"/>
  <c r="M63" i="3" s="1"/>
  <c r="N63" i="3" s="1"/>
  <c r="F63" i="3"/>
  <c r="E63" i="3"/>
  <c r="P63" i="3" s="1"/>
  <c r="J62" i="3"/>
  <c r="I62" i="3"/>
  <c r="H62" i="3"/>
  <c r="G62" i="3" s="1"/>
  <c r="F62" i="3"/>
  <c r="E62" i="3"/>
  <c r="P62" i="3" s="1"/>
  <c r="J61" i="3"/>
  <c r="I61" i="3" s="1"/>
  <c r="H61" i="3"/>
  <c r="M61" i="3" s="1"/>
  <c r="N61" i="3" s="1"/>
  <c r="F61" i="3"/>
  <c r="E61" i="3"/>
  <c r="P61" i="3" s="1"/>
  <c r="J60" i="3"/>
  <c r="I60" i="3"/>
  <c r="H60" i="3"/>
  <c r="M60" i="3" s="1"/>
  <c r="N60" i="3" s="1"/>
  <c r="G60" i="3"/>
  <c r="F60" i="3"/>
  <c r="E60" i="3"/>
  <c r="P60" i="3" s="1"/>
  <c r="J59" i="3"/>
  <c r="I59" i="3" s="1"/>
  <c r="H59" i="3"/>
  <c r="G59" i="3" s="1"/>
  <c r="F59" i="3"/>
  <c r="E59" i="3"/>
  <c r="P59" i="3" s="1"/>
  <c r="J58" i="3"/>
  <c r="I58" i="3"/>
  <c r="H58" i="3"/>
  <c r="M58" i="3" s="1"/>
  <c r="N58" i="3" s="1"/>
  <c r="G58" i="3"/>
  <c r="F58" i="3"/>
  <c r="E58" i="3"/>
  <c r="P58" i="3" s="1"/>
  <c r="J57" i="3"/>
  <c r="I57" i="3" s="1"/>
  <c r="H57" i="3"/>
  <c r="G57" i="3" s="1"/>
  <c r="F57" i="3"/>
  <c r="E57" i="3"/>
  <c r="P57" i="3" s="1"/>
  <c r="M56" i="3"/>
  <c r="N56" i="3" s="1"/>
  <c r="J56" i="3"/>
  <c r="I56" i="3" s="1"/>
  <c r="H56" i="3"/>
  <c r="G56" i="3"/>
  <c r="F56" i="3"/>
  <c r="E56" i="3"/>
  <c r="P56" i="3" s="1"/>
  <c r="J55" i="3"/>
  <c r="I55" i="3" s="1"/>
  <c r="H55" i="3"/>
  <c r="M55" i="3" s="1"/>
  <c r="N55" i="3" s="1"/>
  <c r="F55" i="3"/>
  <c r="E55" i="3"/>
  <c r="P55" i="3" s="1"/>
  <c r="M54" i="3"/>
  <c r="N54" i="3" s="1"/>
  <c r="J54" i="3"/>
  <c r="I54" i="3" s="1"/>
  <c r="H54" i="3"/>
  <c r="G54" i="3"/>
  <c r="F54" i="3"/>
  <c r="E54" i="3"/>
  <c r="P54" i="3" s="1"/>
  <c r="J53" i="3"/>
  <c r="I53" i="3" s="1"/>
  <c r="H53" i="3"/>
  <c r="M53" i="3" s="1"/>
  <c r="N53" i="3" s="1"/>
  <c r="F53" i="3"/>
  <c r="E53" i="3"/>
  <c r="P53" i="3" s="1"/>
  <c r="M52" i="3"/>
  <c r="N52" i="3" s="1"/>
  <c r="J52" i="3"/>
  <c r="I52" i="3"/>
  <c r="H52" i="3"/>
  <c r="G52" i="3" s="1"/>
  <c r="F52" i="3"/>
  <c r="E52" i="3"/>
  <c r="P52" i="3" s="1"/>
  <c r="J51" i="3"/>
  <c r="I51" i="3" s="1"/>
  <c r="H51" i="3"/>
  <c r="G51" i="3" s="1"/>
  <c r="F51" i="3"/>
  <c r="E51" i="3"/>
  <c r="P51" i="3" s="1"/>
  <c r="J50" i="3"/>
  <c r="I50" i="3"/>
  <c r="H50" i="3"/>
  <c r="M50" i="3" s="1"/>
  <c r="N50" i="3" s="1"/>
  <c r="F50" i="3"/>
  <c r="E50" i="3"/>
  <c r="P50" i="3" s="1"/>
  <c r="J49" i="3"/>
  <c r="I49" i="3" s="1"/>
  <c r="H49" i="3"/>
  <c r="G49" i="3" s="1"/>
  <c r="F49" i="3"/>
  <c r="E49" i="3"/>
  <c r="P49" i="3" s="1"/>
  <c r="J48" i="3"/>
  <c r="I48" i="3"/>
  <c r="H48" i="3"/>
  <c r="M48" i="3" s="1"/>
  <c r="N48" i="3" s="1"/>
  <c r="G48" i="3"/>
  <c r="F48" i="3"/>
  <c r="E48" i="3"/>
  <c r="P48" i="3" s="1"/>
  <c r="J47" i="3"/>
  <c r="I47" i="3" s="1"/>
  <c r="H47" i="3"/>
  <c r="M47" i="3" s="1"/>
  <c r="N47" i="3" s="1"/>
  <c r="F47" i="3"/>
  <c r="E47" i="3"/>
  <c r="P47" i="3" s="1"/>
  <c r="M46" i="3"/>
  <c r="N46" i="3" s="1"/>
  <c r="J46" i="3"/>
  <c r="I46" i="3" s="1"/>
  <c r="H46" i="3"/>
  <c r="G46" i="3"/>
  <c r="F46" i="3"/>
  <c r="E46" i="3"/>
  <c r="P46" i="3" s="1"/>
  <c r="J45" i="3"/>
  <c r="I45" i="3" s="1"/>
  <c r="H45" i="3"/>
  <c r="M45" i="3" s="1"/>
  <c r="N45" i="3" s="1"/>
  <c r="F45" i="3"/>
  <c r="E45" i="3"/>
  <c r="P45" i="3" s="1"/>
  <c r="M44" i="3"/>
  <c r="N44" i="3" s="1"/>
  <c r="J44" i="3"/>
  <c r="I44" i="3" s="1"/>
  <c r="H44" i="3"/>
  <c r="G44" i="3"/>
  <c r="F44" i="3"/>
  <c r="E44" i="3"/>
  <c r="P44" i="3" s="1"/>
  <c r="J43" i="3"/>
  <c r="I43" i="3" s="1"/>
  <c r="H43" i="3"/>
  <c r="G43" i="3" s="1"/>
  <c r="F43" i="3"/>
  <c r="E43" i="3"/>
  <c r="P43" i="3" s="1"/>
  <c r="M42" i="3"/>
  <c r="N42" i="3" s="1"/>
  <c r="J42" i="3"/>
  <c r="I42" i="3" s="1"/>
  <c r="H42" i="3"/>
  <c r="G42" i="3" s="1"/>
  <c r="F42" i="3"/>
  <c r="E42" i="3"/>
  <c r="P42" i="3" s="1"/>
  <c r="J41" i="3"/>
  <c r="I41" i="3" s="1"/>
  <c r="H41" i="3"/>
  <c r="G41" i="3" s="1"/>
  <c r="F41" i="3"/>
  <c r="E41" i="3"/>
  <c r="P41" i="3" s="1"/>
  <c r="J40" i="3"/>
  <c r="I40" i="3"/>
  <c r="H40" i="3"/>
  <c r="G40" i="3" s="1"/>
  <c r="F40" i="3"/>
  <c r="E40" i="3"/>
  <c r="P40" i="3" s="1"/>
  <c r="J39" i="3"/>
  <c r="I39" i="3" s="1"/>
  <c r="H39" i="3"/>
  <c r="M39" i="3" s="1"/>
  <c r="N39" i="3" s="1"/>
  <c r="F39" i="3"/>
  <c r="E39" i="3"/>
  <c r="P39" i="3" s="1"/>
  <c r="J38" i="3"/>
  <c r="I38" i="3"/>
  <c r="H38" i="3"/>
  <c r="G38" i="3" s="1"/>
  <c r="F38" i="3"/>
  <c r="E38" i="3"/>
  <c r="P38" i="3" s="1"/>
  <c r="J37" i="3"/>
  <c r="I37" i="3" s="1"/>
  <c r="H37" i="3"/>
  <c r="M37" i="3" s="1"/>
  <c r="N37" i="3" s="1"/>
  <c r="F37" i="3"/>
  <c r="E37" i="3"/>
  <c r="P37" i="3" s="1"/>
  <c r="J36" i="3"/>
  <c r="I36" i="3"/>
  <c r="H36" i="3"/>
  <c r="M36" i="3" s="1"/>
  <c r="N36" i="3" s="1"/>
  <c r="G36" i="3"/>
  <c r="F36" i="3"/>
  <c r="E36" i="3"/>
  <c r="P36" i="3" s="1"/>
  <c r="J35" i="3"/>
  <c r="I35" i="3" s="1"/>
  <c r="H35" i="3"/>
  <c r="G35" i="3" s="1"/>
  <c r="F35" i="3"/>
  <c r="E35" i="3"/>
  <c r="P35" i="3" s="1"/>
  <c r="J34" i="3"/>
  <c r="I34" i="3"/>
  <c r="H34" i="3"/>
  <c r="M34" i="3" s="1"/>
  <c r="N34" i="3" s="1"/>
  <c r="G34" i="3"/>
  <c r="F34" i="3"/>
  <c r="E34" i="3"/>
  <c r="P34" i="3" s="1"/>
  <c r="J33" i="3"/>
  <c r="I33" i="3" s="1"/>
  <c r="H33" i="3"/>
  <c r="G33" i="3" s="1"/>
  <c r="F33" i="3"/>
  <c r="E33" i="3"/>
  <c r="P33" i="3" s="1"/>
  <c r="M32" i="3"/>
  <c r="N32" i="3" s="1"/>
  <c r="J32" i="3"/>
  <c r="I32" i="3" s="1"/>
  <c r="H32" i="3"/>
  <c r="G32" i="3"/>
  <c r="F32" i="3"/>
  <c r="E32" i="3"/>
  <c r="P32" i="3" s="1"/>
  <c r="J31" i="3"/>
  <c r="I31" i="3" s="1"/>
  <c r="H31" i="3"/>
  <c r="M31" i="3" s="1"/>
  <c r="N31" i="3" s="1"/>
  <c r="F31" i="3"/>
  <c r="E31" i="3"/>
  <c r="P31" i="3" s="1"/>
  <c r="M30" i="3"/>
  <c r="N30" i="3" s="1"/>
  <c r="J30" i="3"/>
  <c r="I30" i="3" s="1"/>
  <c r="H30" i="3"/>
  <c r="G30" i="3"/>
  <c r="F30" i="3"/>
  <c r="E30" i="3"/>
  <c r="P30" i="3" s="1"/>
  <c r="J29" i="3"/>
  <c r="I29" i="3" s="1"/>
  <c r="H29" i="3"/>
  <c r="M29" i="3" s="1"/>
  <c r="N29" i="3" s="1"/>
  <c r="F29" i="3"/>
  <c r="E29" i="3"/>
  <c r="P29" i="3" s="1"/>
  <c r="M28" i="3"/>
  <c r="N28" i="3" s="1"/>
  <c r="J28" i="3"/>
  <c r="I28" i="3"/>
  <c r="H28" i="3"/>
  <c r="G28" i="3" s="1"/>
  <c r="F28" i="3"/>
  <c r="E28" i="3"/>
  <c r="P28" i="3" s="1"/>
  <c r="J27" i="3"/>
  <c r="I27" i="3" s="1"/>
  <c r="H27" i="3"/>
  <c r="G27" i="3" s="1"/>
  <c r="F27" i="3"/>
  <c r="E27" i="3"/>
  <c r="P27" i="3" s="1"/>
  <c r="J26" i="3"/>
  <c r="I26" i="3"/>
  <c r="H26" i="3"/>
  <c r="M26" i="3" s="1"/>
  <c r="N26" i="3" s="1"/>
  <c r="F26" i="3"/>
  <c r="E26" i="3"/>
  <c r="P26" i="3" s="1"/>
  <c r="J25" i="3"/>
  <c r="I25" i="3" s="1"/>
  <c r="H25" i="3"/>
  <c r="G25" i="3" s="1"/>
  <c r="F25" i="3"/>
  <c r="E25" i="3"/>
  <c r="P25" i="3" s="1"/>
  <c r="J24" i="3"/>
  <c r="I24" i="3"/>
  <c r="H24" i="3"/>
  <c r="M24" i="3" s="1"/>
  <c r="N24" i="3" s="1"/>
  <c r="G24" i="3"/>
  <c r="F24" i="3"/>
  <c r="E24" i="3"/>
  <c r="P24" i="3" s="1"/>
  <c r="J23" i="3"/>
  <c r="I23" i="3" s="1"/>
  <c r="H23" i="3"/>
  <c r="M23" i="3" s="1"/>
  <c r="N23" i="3" s="1"/>
  <c r="F23" i="3"/>
  <c r="E23" i="3"/>
  <c r="P23" i="3" s="1"/>
  <c r="M22" i="3"/>
  <c r="N22" i="3" s="1"/>
  <c r="J22" i="3"/>
  <c r="I22" i="3" s="1"/>
  <c r="H22" i="3"/>
  <c r="G22" i="3"/>
  <c r="F22" i="3"/>
  <c r="E22" i="3"/>
  <c r="P22" i="3" s="1"/>
  <c r="J21" i="3"/>
  <c r="I21" i="3" s="1"/>
  <c r="H21" i="3"/>
  <c r="M21" i="3" s="1"/>
  <c r="N21" i="3" s="1"/>
  <c r="F21" i="3"/>
  <c r="E21" i="3"/>
  <c r="P21" i="3" s="1"/>
  <c r="M20" i="3"/>
  <c r="N20" i="3" s="1"/>
  <c r="J20" i="3"/>
  <c r="I20" i="3" s="1"/>
  <c r="H20" i="3"/>
  <c r="G20" i="3"/>
  <c r="F20" i="3"/>
  <c r="E20" i="3"/>
  <c r="P20" i="3" s="1"/>
  <c r="J19" i="3"/>
  <c r="I19" i="3" s="1"/>
  <c r="H19" i="3"/>
  <c r="G19" i="3" s="1"/>
  <c r="F19" i="3"/>
  <c r="E19" i="3"/>
  <c r="P19" i="3" s="1"/>
  <c r="M18" i="3"/>
  <c r="N18" i="3" s="1"/>
  <c r="J18" i="3"/>
  <c r="I18" i="3" s="1"/>
  <c r="H18" i="3"/>
  <c r="G18" i="3" s="1"/>
  <c r="F18" i="3"/>
  <c r="E18" i="3"/>
  <c r="P18" i="3" s="1"/>
  <c r="J17" i="3"/>
  <c r="I17" i="3" s="1"/>
  <c r="H17" i="3"/>
  <c r="G17" i="3" s="1"/>
  <c r="F17" i="3"/>
  <c r="E17" i="3"/>
  <c r="P17" i="3" s="1"/>
  <c r="J16" i="3"/>
  <c r="I16" i="3"/>
  <c r="H16" i="3"/>
  <c r="G16" i="3" s="1"/>
  <c r="F16" i="3"/>
  <c r="E16" i="3"/>
  <c r="P16" i="3" s="1"/>
  <c r="J15" i="3"/>
  <c r="I15" i="3" s="1"/>
  <c r="H15" i="3"/>
  <c r="M15" i="3" s="1"/>
  <c r="N15" i="3" s="1"/>
  <c r="F15" i="3"/>
  <c r="E15" i="3"/>
  <c r="P15" i="3" s="1"/>
  <c r="J14" i="3"/>
  <c r="I14" i="3"/>
  <c r="H14" i="3"/>
  <c r="G14" i="3" s="1"/>
  <c r="F14" i="3"/>
  <c r="E14" i="3"/>
  <c r="P14" i="3" s="1"/>
  <c r="J13" i="3"/>
  <c r="I13" i="3" s="1"/>
  <c r="H13" i="3"/>
  <c r="M13" i="3" s="1"/>
  <c r="N13" i="3" s="1"/>
  <c r="F13" i="3"/>
  <c r="E13" i="3"/>
  <c r="P13" i="3" s="1"/>
  <c r="J12" i="3"/>
  <c r="I12" i="3"/>
  <c r="H12" i="3"/>
  <c r="M12" i="3" s="1"/>
  <c r="N12" i="3" s="1"/>
  <c r="G12" i="3"/>
  <c r="F12" i="3"/>
  <c r="E12" i="3"/>
  <c r="P12" i="3" s="1"/>
  <c r="J11" i="3"/>
  <c r="I11" i="3" s="1"/>
  <c r="H11" i="3"/>
  <c r="G11" i="3" s="1"/>
  <c r="F11" i="3"/>
  <c r="E11" i="3"/>
  <c r="P11" i="3" s="1"/>
  <c r="J10" i="3"/>
  <c r="I10" i="3"/>
  <c r="H10" i="3"/>
  <c r="M10" i="3" s="1"/>
  <c r="N10" i="3" s="1"/>
  <c r="G10" i="3"/>
  <c r="F10" i="3"/>
  <c r="E10" i="3"/>
  <c r="P10" i="3" s="1"/>
  <c r="J9" i="3"/>
  <c r="I9" i="3" s="1"/>
  <c r="H9" i="3"/>
  <c r="G9" i="3" s="1"/>
  <c r="F9" i="3"/>
  <c r="E9" i="3"/>
  <c r="P9" i="3" s="1"/>
  <c r="M8" i="3"/>
  <c r="N8" i="3" s="1"/>
  <c r="J8" i="3"/>
  <c r="I8" i="3" s="1"/>
  <c r="H8" i="3"/>
  <c r="G8" i="3"/>
  <c r="F8" i="3"/>
  <c r="E8" i="3"/>
  <c r="P8" i="3" s="1"/>
  <c r="J7" i="3"/>
  <c r="I7" i="3" s="1"/>
  <c r="H7" i="3"/>
  <c r="M7" i="3" s="1"/>
  <c r="N7" i="3" s="1"/>
  <c r="F7" i="3"/>
  <c r="E7" i="3"/>
  <c r="P7" i="3" s="1"/>
  <c r="M6" i="3"/>
  <c r="N6" i="3" s="1"/>
  <c r="J6" i="3"/>
  <c r="I6" i="3" s="1"/>
  <c r="H6" i="3"/>
  <c r="G6" i="3"/>
  <c r="F6" i="3"/>
  <c r="E6" i="3"/>
  <c r="P6" i="3" s="1"/>
  <c r="L119" i="2"/>
  <c r="K119" i="2" s="1"/>
  <c r="J119" i="2"/>
  <c r="I119" i="2" s="1"/>
  <c r="L118" i="2"/>
  <c r="K118" i="2"/>
  <c r="J118" i="2"/>
  <c r="I118" i="2" s="1"/>
  <c r="L117" i="2"/>
  <c r="K117" i="2"/>
  <c r="J117" i="2"/>
  <c r="I117" i="2"/>
  <c r="L116" i="2"/>
  <c r="K116" i="2" s="1"/>
  <c r="J116" i="2"/>
  <c r="I116" i="2" s="1"/>
  <c r="L115" i="2"/>
  <c r="K115" i="2"/>
  <c r="J115" i="2"/>
  <c r="I115" i="2" s="1"/>
  <c r="L114" i="2"/>
  <c r="K114" i="2"/>
  <c r="J114" i="2"/>
  <c r="I114" i="2"/>
  <c r="L113" i="2"/>
  <c r="K113" i="2" s="1"/>
  <c r="J113" i="2"/>
  <c r="I113" i="2" s="1"/>
  <c r="L112" i="2"/>
  <c r="K112" i="2"/>
  <c r="J112" i="2"/>
  <c r="I112" i="2" s="1"/>
  <c r="L111" i="2"/>
  <c r="K111" i="2"/>
  <c r="J111" i="2"/>
  <c r="I111" i="2"/>
  <c r="L110" i="2"/>
  <c r="K110" i="2" s="1"/>
  <c r="J110" i="2"/>
  <c r="I110" i="2" s="1"/>
  <c r="L109" i="2"/>
  <c r="K109" i="2"/>
  <c r="J109" i="2"/>
  <c r="I109" i="2" s="1"/>
  <c r="L108" i="2"/>
  <c r="K108" i="2"/>
  <c r="J108" i="2"/>
  <c r="I108" i="2"/>
  <c r="L107" i="2"/>
  <c r="K107" i="2" s="1"/>
  <c r="J107" i="2"/>
  <c r="I107" i="2" s="1"/>
  <c r="L106" i="2"/>
  <c r="K106" i="2"/>
  <c r="J106" i="2"/>
  <c r="I106" i="2" s="1"/>
  <c r="L105" i="2"/>
  <c r="K105" i="2"/>
  <c r="J105" i="2"/>
  <c r="I105" i="2"/>
  <c r="L104" i="2"/>
  <c r="K104" i="2" s="1"/>
  <c r="J104" i="2"/>
  <c r="I104" i="2" s="1"/>
  <c r="L103" i="2"/>
  <c r="K103" i="2"/>
  <c r="J103" i="2"/>
  <c r="I103" i="2" s="1"/>
  <c r="L102" i="2"/>
  <c r="K102" i="2"/>
  <c r="J102" i="2"/>
  <c r="I102" i="2"/>
  <c r="L101" i="2"/>
  <c r="K101" i="2" s="1"/>
  <c r="J101" i="2"/>
  <c r="I101" i="2" s="1"/>
  <c r="L100" i="2"/>
  <c r="K100" i="2"/>
  <c r="J100" i="2"/>
  <c r="I100" i="2" s="1"/>
  <c r="L99" i="2"/>
  <c r="K99" i="2"/>
  <c r="J99" i="2"/>
  <c r="I99" i="2"/>
  <c r="L98" i="2"/>
  <c r="K98" i="2" s="1"/>
  <c r="J98" i="2"/>
  <c r="I98" i="2" s="1"/>
  <c r="L97" i="2"/>
  <c r="K97" i="2"/>
  <c r="J97" i="2"/>
  <c r="I97" i="2" s="1"/>
  <c r="L96" i="2"/>
  <c r="K96" i="2"/>
  <c r="J96" i="2"/>
  <c r="I96" i="2"/>
  <c r="L95" i="2"/>
  <c r="K95" i="2" s="1"/>
  <c r="J95" i="2"/>
  <c r="I95" i="2" s="1"/>
  <c r="L94" i="2"/>
  <c r="K94" i="2"/>
  <c r="J94" i="2"/>
  <c r="I94" i="2" s="1"/>
  <c r="L93" i="2"/>
  <c r="K93" i="2"/>
  <c r="J93" i="2"/>
  <c r="I93" i="2"/>
  <c r="L92" i="2"/>
  <c r="K92" i="2" s="1"/>
  <c r="J92" i="2"/>
  <c r="I92" i="2" s="1"/>
  <c r="L91" i="2"/>
  <c r="K91" i="2"/>
  <c r="J91" i="2"/>
  <c r="I91" i="2" s="1"/>
  <c r="L90" i="2"/>
  <c r="K90" i="2"/>
  <c r="J90" i="2"/>
  <c r="I90" i="2"/>
  <c r="L89" i="2"/>
  <c r="K89" i="2" s="1"/>
  <c r="J89" i="2"/>
  <c r="I89" i="2" s="1"/>
  <c r="L88" i="2"/>
  <c r="K88" i="2"/>
  <c r="J88" i="2"/>
  <c r="I88" i="2" s="1"/>
  <c r="L87" i="2"/>
  <c r="K87" i="2"/>
  <c r="J87" i="2"/>
  <c r="I87" i="2"/>
  <c r="L86" i="2"/>
  <c r="K86" i="2" s="1"/>
  <c r="J86" i="2"/>
  <c r="I86" i="2" s="1"/>
  <c r="L85" i="2"/>
  <c r="K85" i="2"/>
  <c r="J85" i="2"/>
  <c r="I85" i="2" s="1"/>
  <c r="L84" i="2"/>
  <c r="K84" i="2"/>
  <c r="J84" i="2"/>
  <c r="I84" i="2"/>
  <c r="L83" i="2"/>
  <c r="K83" i="2" s="1"/>
  <c r="J83" i="2"/>
  <c r="I83" i="2" s="1"/>
  <c r="L82" i="2"/>
  <c r="K82" i="2"/>
  <c r="J82" i="2"/>
  <c r="I82" i="2" s="1"/>
  <c r="L81" i="2"/>
  <c r="K81" i="2"/>
  <c r="J81" i="2"/>
  <c r="I81" i="2"/>
  <c r="L80" i="2"/>
  <c r="K80" i="2" s="1"/>
  <c r="J80" i="2"/>
  <c r="I80" i="2" s="1"/>
  <c r="L79" i="2"/>
  <c r="K79" i="2"/>
  <c r="J79" i="2"/>
  <c r="I79" i="2" s="1"/>
  <c r="L78" i="2"/>
  <c r="K78" i="2"/>
  <c r="J78" i="2"/>
  <c r="I78" i="2"/>
  <c r="L77" i="2"/>
  <c r="K77" i="2" s="1"/>
  <c r="J77" i="2"/>
  <c r="I77" i="2" s="1"/>
  <c r="L76" i="2"/>
  <c r="K76" i="2"/>
  <c r="J76" i="2"/>
  <c r="I76" i="2" s="1"/>
  <c r="L75" i="2"/>
  <c r="K75" i="2"/>
  <c r="J75" i="2"/>
  <c r="I75" i="2"/>
  <c r="F75" i="2"/>
  <c r="E75" i="2"/>
  <c r="L74" i="2"/>
  <c r="K74" i="2" s="1"/>
  <c r="J74" i="2"/>
  <c r="I74" i="2"/>
  <c r="L73" i="2"/>
  <c r="K73" i="2" s="1"/>
  <c r="J73" i="2"/>
  <c r="I73" i="2"/>
  <c r="L72" i="2"/>
  <c r="K72" i="2"/>
  <c r="J72" i="2"/>
  <c r="I72" i="2" s="1"/>
  <c r="L71" i="2"/>
  <c r="K71" i="2" s="1"/>
  <c r="J71" i="2"/>
  <c r="I71" i="2"/>
  <c r="L70" i="2"/>
  <c r="K70" i="2" s="1"/>
  <c r="J70" i="2"/>
  <c r="I70" i="2"/>
  <c r="L69" i="2"/>
  <c r="K69" i="2"/>
  <c r="J69" i="2"/>
  <c r="I69" i="2" s="1"/>
  <c r="L68" i="2"/>
  <c r="K68" i="2" s="1"/>
  <c r="J68" i="2"/>
  <c r="I68" i="2"/>
  <c r="L67" i="2"/>
  <c r="K67" i="2" s="1"/>
  <c r="J67" i="2"/>
  <c r="I67" i="2"/>
  <c r="L66" i="2"/>
  <c r="K66" i="2"/>
  <c r="J66" i="2"/>
  <c r="I66" i="2" s="1"/>
  <c r="L65" i="2"/>
  <c r="K65" i="2" s="1"/>
  <c r="J65" i="2"/>
  <c r="I65" i="2"/>
  <c r="L64" i="2"/>
  <c r="K64" i="2" s="1"/>
  <c r="J64" i="2"/>
  <c r="I64" i="2" s="1"/>
  <c r="L63" i="2"/>
  <c r="K63" i="2"/>
  <c r="J63" i="2"/>
  <c r="I63" i="2" s="1"/>
  <c r="L62" i="2"/>
  <c r="K62" i="2" s="1"/>
  <c r="J62" i="2"/>
  <c r="I62" i="2"/>
  <c r="L61" i="2"/>
  <c r="K61" i="2" s="1"/>
  <c r="J61" i="2"/>
  <c r="I61" i="2" s="1"/>
  <c r="L60" i="2"/>
  <c r="K60" i="2"/>
  <c r="J60" i="2"/>
  <c r="I60" i="2" s="1"/>
  <c r="L59" i="2"/>
  <c r="K59" i="2" s="1"/>
  <c r="J59" i="2"/>
  <c r="I59" i="2"/>
  <c r="L58" i="2"/>
  <c r="K58" i="2" s="1"/>
  <c r="J58" i="2"/>
  <c r="I58" i="2" s="1"/>
  <c r="L57" i="2"/>
  <c r="K57" i="2"/>
  <c r="J57" i="2"/>
  <c r="I57" i="2" s="1"/>
  <c r="L56" i="2"/>
  <c r="K56" i="2" s="1"/>
  <c r="J56" i="2"/>
  <c r="I56" i="2"/>
  <c r="L55" i="2"/>
  <c r="K55" i="2" s="1"/>
  <c r="J55" i="2"/>
  <c r="I55" i="2" s="1"/>
  <c r="L54" i="2"/>
  <c r="K54" i="2"/>
  <c r="J54" i="2"/>
  <c r="I54" i="2" s="1"/>
  <c r="L53" i="2"/>
  <c r="K53" i="2" s="1"/>
  <c r="J53" i="2"/>
  <c r="I53" i="2"/>
  <c r="L52" i="2"/>
  <c r="K52" i="2" s="1"/>
  <c r="J52" i="2"/>
  <c r="I52" i="2" s="1"/>
  <c r="L51" i="2"/>
  <c r="K51" i="2"/>
  <c r="J51" i="2"/>
  <c r="I51" i="2" s="1"/>
  <c r="L50" i="2"/>
  <c r="K50" i="2" s="1"/>
  <c r="J50" i="2"/>
  <c r="I50" i="2"/>
  <c r="L49" i="2"/>
  <c r="K49" i="2" s="1"/>
  <c r="J49" i="2"/>
  <c r="I49" i="2" s="1"/>
  <c r="L48" i="2"/>
  <c r="K48" i="2"/>
  <c r="J48" i="2"/>
  <c r="I48" i="2" s="1"/>
  <c r="L47" i="2"/>
  <c r="K47" i="2" s="1"/>
  <c r="J47" i="2"/>
  <c r="I47" i="2"/>
  <c r="L46" i="2"/>
  <c r="K46" i="2" s="1"/>
  <c r="J46" i="2"/>
  <c r="I46" i="2" s="1"/>
  <c r="L45" i="2"/>
  <c r="K45" i="2"/>
  <c r="J45" i="2"/>
  <c r="I45" i="2" s="1"/>
  <c r="L44" i="2"/>
  <c r="K44" i="2" s="1"/>
  <c r="J44" i="2"/>
  <c r="I44" i="2"/>
  <c r="L43" i="2"/>
  <c r="K43" i="2" s="1"/>
  <c r="J43" i="2"/>
  <c r="I43" i="2" s="1"/>
  <c r="L42" i="2"/>
  <c r="K42" i="2"/>
  <c r="J42" i="2"/>
  <c r="I42" i="2" s="1"/>
  <c r="L41" i="2"/>
  <c r="K41" i="2" s="1"/>
  <c r="J41" i="2"/>
  <c r="I41" i="2"/>
  <c r="L40" i="2"/>
  <c r="K40" i="2" s="1"/>
  <c r="J40" i="2"/>
  <c r="I40" i="2" s="1"/>
  <c r="L39" i="2"/>
  <c r="K39" i="2"/>
  <c r="J39" i="2"/>
  <c r="I39" i="2" s="1"/>
  <c r="L38" i="2"/>
  <c r="K38" i="2" s="1"/>
  <c r="J38" i="2"/>
  <c r="I38" i="2"/>
  <c r="L37" i="2"/>
  <c r="K37" i="2" s="1"/>
  <c r="J37" i="2"/>
  <c r="I37" i="2" s="1"/>
  <c r="L36" i="2"/>
  <c r="K36" i="2"/>
  <c r="J36" i="2"/>
  <c r="I36" i="2" s="1"/>
  <c r="L35" i="2"/>
  <c r="K35" i="2" s="1"/>
  <c r="J35" i="2"/>
  <c r="I35" i="2"/>
  <c r="L34" i="2"/>
  <c r="K34" i="2" s="1"/>
  <c r="J34" i="2"/>
  <c r="I34" i="2" s="1"/>
  <c r="L33" i="2"/>
  <c r="K33" i="2"/>
  <c r="J33" i="2"/>
  <c r="I33" i="2" s="1"/>
  <c r="L32" i="2"/>
  <c r="K32" i="2" s="1"/>
  <c r="J32" i="2"/>
  <c r="I32" i="2"/>
  <c r="L31" i="2"/>
  <c r="K31" i="2" s="1"/>
  <c r="J31" i="2"/>
  <c r="I31" i="2" s="1"/>
  <c r="L30" i="2"/>
  <c r="K30" i="2"/>
  <c r="J30" i="2"/>
  <c r="I30" i="2" s="1"/>
  <c r="L29" i="2"/>
  <c r="K29" i="2" s="1"/>
  <c r="J29" i="2"/>
  <c r="I29" i="2"/>
  <c r="L28" i="2"/>
  <c r="K28" i="2" s="1"/>
  <c r="J28" i="2"/>
  <c r="I28" i="2" s="1"/>
  <c r="L27" i="2"/>
  <c r="K27" i="2"/>
  <c r="J27" i="2"/>
  <c r="I27" i="2" s="1"/>
  <c r="L26" i="2"/>
  <c r="K26" i="2" s="1"/>
  <c r="J26" i="2"/>
  <c r="I26" i="2"/>
  <c r="L25" i="2"/>
  <c r="K25" i="2" s="1"/>
  <c r="J25" i="2"/>
  <c r="I25" i="2" s="1"/>
  <c r="L24" i="2"/>
  <c r="K24" i="2"/>
  <c r="J24" i="2"/>
  <c r="I24" i="2" s="1"/>
  <c r="L23" i="2"/>
  <c r="K23" i="2" s="1"/>
  <c r="J23" i="2"/>
  <c r="I23" i="2"/>
  <c r="L22" i="2"/>
  <c r="K22" i="2" s="1"/>
  <c r="J22" i="2"/>
  <c r="I22" i="2" s="1"/>
  <c r="L21" i="2"/>
  <c r="K21" i="2"/>
  <c r="J21" i="2"/>
  <c r="I21" i="2" s="1"/>
  <c r="L20" i="2"/>
  <c r="K20" i="2" s="1"/>
  <c r="J20" i="2"/>
  <c r="I20" i="2"/>
  <c r="L19" i="2"/>
  <c r="K19" i="2" s="1"/>
  <c r="J19" i="2"/>
  <c r="I19" i="2" s="1"/>
  <c r="L18" i="2"/>
  <c r="K18" i="2"/>
  <c r="J18" i="2"/>
  <c r="I18" i="2" s="1"/>
  <c r="L17" i="2"/>
  <c r="K17" i="2" s="1"/>
  <c r="J17" i="2"/>
  <c r="I17" i="2"/>
  <c r="L16" i="2"/>
  <c r="K16" i="2" s="1"/>
  <c r="J16" i="2"/>
  <c r="I16" i="2" s="1"/>
  <c r="L15" i="2"/>
  <c r="K15" i="2"/>
  <c r="J15" i="2"/>
  <c r="I15" i="2" s="1"/>
  <c r="L14" i="2"/>
  <c r="K14" i="2" s="1"/>
  <c r="J14" i="2"/>
  <c r="I14" i="2"/>
  <c r="L13" i="2"/>
  <c r="K13" i="2" s="1"/>
  <c r="J13" i="2"/>
  <c r="I13" i="2" s="1"/>
  <c r="L12" i="2"/>
  <c r="K12" i="2"/>
  <c r="J12" i="2"/>
  <c r="I12" i="2" s="1"/>
  <c r="L11" i="2"/>
  <c r="K11" i="2" s="1"/>
  <c r="J11" i="2"/>
  <c r="I11" i="2"/>
  <c r="L10" i="2"/>
  <c r="K10" i="2" s="1"/>
  <c r="J10" i="2"/>
  <c r="I10" i="2" s="1"/>
  <c r="L9" i="2"/>
  <c r="K9" i="2"/>
  <c r="J9" i="2"/>
  <c r="I9" i="2" s="1"/>
  <c r="L8" i="2"/>
  <c r="K8" i="2" s="1"/>
  <c r="J8" i="2"/>
  <c r="I8" i="2"/>
  <c r="L7" i="2"/>
  <c r="K7" i="2" s="1"/>
  <c r="J7" i="2"/>
  <c r="I7" i="2" s="1"/>
  <c r="L6" i="2"/>
  <c r="K6" i="2"/>
  <c r="J6" i="2"/>
  <c r="I6" i="2" s="1"/>
  <c r="M16" i="3" l="1"/>
  <c r="N16" i="3" s="1"/>
  <c r="M40" i="3"/>
  <c r="N40" i="3" s="1"/>
  <c r="M64" i="3"/>
  <c r="N64" i="3" s="1"/>
  <c r="M14" i="3"/>
  <c r="N14" i="3" s="1"/>
  <c r="M38" i="3"/>
  <c r="N38" i="3" s="1"/>
  <c r="M62" i="3"/>
  <c r="N62" i="3" s="1"/>
  <c r="M86" i="3"/>
  <c r="N86" i="3" s="1"/>
  <c r="G102" i="3"/>
  <c r="M110" i="3"/>
  <c r="N110" i="3" s="1"/>
  <c r="G76" i="3"/>
  <c r="G100" i="3"/>
  <c r="G26" i="3"/>
  <c r="G50" i="3"/>
  <c r="G74" i="3"/>
  <c r="G98" i="3"/>
  <c r="G118" i="3"/>
  <c r="M9" i="3"/>
  <c r="N9" i="3" s="1"/>
  <c r="G13" i="3"/>
  <c r="M17" i="3"/>
  <c r="N17" i="3" s="1"/>
  <c r="G21" i="3"/>
  <c r="M25" i="3"/>
  <c r="N25" i="3" s="1"/>
  <c r="G29" i="3"/>
  <c r="M33" i="3"/>
  <c r="N33" i="3" s="1"/>
  <c r="G37" i="3"/>
  <c r="M41" i="3"/>
  <c r="N41" i="3" s="1"/>
  <c r="G45" i="3"/>
  <c r="M49" i="3"/>
  <c r="N49" i="3" s="1"/>
  <c r="G53" i="3"/>
  <c r="M57" i="3"/>
  <c r="N57" i="3" s="1"/>
  <c r="G61" i="3"/>
  <c r="M65" i="3"/>
  <c r="N65" i="3" s="1"/>
  <c r="G69" i="3"/>
  <c r="M73" i="3"/>
  <c r="N73" i="3" s="1"/>
  <c r="G77" i="3"/>
  <c r="M81" i="3"/>
  <c r="N81" i="3" s="1"/>
  <c r="G85" i="3"/>
  <c r="M89" i="3"/>
  <c r="N89" i="3" s="1"/>
  <c r="G93" i="3"/>
  <c r="M97" i="3"/>
  <c r="N97" i="3" s="1"/>
  <c r="G101" i="3"/>
  <c r="M105" i="3"/>
  <c r="N105" i="3" s="1"/>
  <c r="G109" i="3"/>
  <c r="M113" i="3"/>
  <c r="N113" i="3" s="1"/>
  <c r="G117" i="3"/>
  <c r="G7" i="3"/>
  <c r="M11" i="3"/>
  <c r="N11" i="3" s="1"/>
  <c r="G15" i="3"/>
  <c r="M19" i="3"/>
  <c r="N19" i="3" s="1"/>
  <c r="G23" i="3"/>
  <c r="M27" i="3"/>
  <c r="N27" i="3" s="1"/>
  <c r="G31" i="3"/>
  <c r="M35" i="3"/>
  <c r="N35" i="3" s="1"/>
  <c r="G39" i="3"/>
  <c r="M43" i="3"/>
  <c r="N43" i="3" s="1"/>
  <c r="G47" i="3"/>
  <c r="M51" i="3"/>
  <c r="N51" i="3" s="1"/>
  <c r="G55" i="3"/>
  <c r="M59" i="3"/>
  <c r="N59" i="3" s="1"/>
  <c r="G63" i="3"/>
  <c r="M67" i="3"/>
  <c r="N67" i="3" s="1"/>
  <c r="G71" i="3"/>
  <c r="M75" i="3"/>
  <c r="N75" i="3" s="1"/>
  <c r="G79" i="3"/>
  <c r="M83" i="3"/>
  <c r="N83" i="3" s="1"/>
  <c r="G87" i="3"/>
  <c r="M91" i="3"/>
  <c r="N91" i="3" s="1"/>
  <c r="G95" i="3"/>
  <c r="M99" i="3"/>
  <c r="N99" i="3" s="1"/>
  <c r="G103" i="3"/>
  <c r="M107" i="3"/>
  <c r="N107" i="3" s="1"/>
  <c r="G111" i="3"/>
  <c r="M115" i="3"/>
  <c r="N115" i="3" s="1"/>
</calcChain>
</file>

<file path=xl/sharedStrings.xml><?xml version="1.0" encoding="utf-8"?>
<sst xmlns="http://schemas.openxmlformats.org/spreadsheetml/2006/main" count="708" uniqueCount="385">
  <si>
    <t>구분</t>
  </si>
  <si>
    <t>매입가</t>
  </si>
  <si>
    <t>정상가</t>
  </si>
  <si>
    <t>전월
DM가</t>
  </si>
  <si>
    <t>전월
특가</t>
  </si>
  <si>
    <t>비고</t>
  </si>
  <si>
    <t>상시가격</t>
  </si>
  <si>
    <t>할인율</t>
  </si>
  <si>
    <t>가격</t>
  </si>
  <si>
    <t/>
  </si>
  <si>
    <t>루테인 60캡슐</t>
  </si>
  <si>
    <t>울트라비타민 맨 60정</t>
  </si>
  <si>
    <t>울트라비타민 우먼 60정</t>
  </si>
  <si>
    <t>울트라비타민 C1000 60정</t>
  </si>
  <si>
    <t>울트라비타민 D1000IU 60정</t>
  </si>
  <si>
    <t>닥터비타민 본케어 90정</t>
  </si>
  <si>
    <t>닥터비타민 트리플케어 30포</t>
  </si>
  <si>
    <t>남성건강</t>
  </si>
  <si>
    <t>울트라 힘 60캡슐</t>
  </si>
  <si>
    <t>울트라 제2의 봄 60캡슐</t>
  </si>
  <si>
    <t>울트라 가뿐한 관절 60정</t>
  </si>
  <si>
    <t>울트라 눈 밝은 세상 60캡슐</t>
  </si>
  <si>
    <t>홍삼가공</t>
  </si>
  <si>
    <t>고려 홍삼 농축액 眞 240g</t>
  </si>
  <si>
    <t>홍삼음료</t>
  </si>
  <si>
    <t>붉은석류 100 (1500ml)</t>
  </si>
  <si>
    <t>진생에브리데이 홍삼스틱 10ml*30포</t>
  </si>
  <si>
    <t>홍삼 자운 순액 正(1+1) 50ml*24포</t>
  </si>
  <si>
    <t>에브리데이홍삼진스틱300ml</t>
  </si>
  <si>
    <t>홍삼 서향 진액 正 (1+1) 50ml*30포</t>
  </si>
  <si>
    <t>홍삼 자운 순액 眞 30포 70ml*30포</t>
  </si>
  <si>
    <t>깊은산 산삼배양근(1+1) 20ml*30병</t>
  </si>
  <si>
    <t>홍삼 자운 순액 眞 60포 70ml*60포</t>
  </si>
  <si>
    <t>홍삼 서향 진액 眞 70ml*30포</t>
  </si>
  <si>
    <t>녹용본원正 50ml*30포</t>
  </si>
  <si>
    <t>홍삼활력플러스 2.4kg(1+1)</t>
  </si>
  <si>
    <t xml:space="preserve">녹용 본원 眞 </t>
  </si>
  <si>
    <t xml:space="preserve">홍삼 서향플러스 세트 </t>
  </si>
  <si>
    <t>리봄 순액</t>
  </si>
  <si>
    <t>깊은산 산삼배양근</t>
  </si>
  <si>
    <t>기타 영양보충</t>
  </si>
  <si>
    <t>(D)차가버섯추출물 30g*4병</t>
  </si>
  <si>
    <t>■ '20년 02월 가격운영안</t>
  </si>
  <si>
    <t>■ '20년 02월</t>
  </si>
  <si>
    <t>백화점 DM가격</t>
  </si>
  <si>
    <t>엘글루타민</t>
  </si>
  <si>
    <t>(D)L-글루타민 500g(매출)</t>
  </si>
  <si>
    <t>클로렐라</t>
  </si>
  <si>
    <t>클로렐라 플래티넘 Set(매출)</t>
  </si>
  <si>
    <t>클로렐라 NEW SET</t>
  </si>
  <si>
    <t>면역엔 클로렐라 81g</t>
  </si>
  <si>
    <t>면역엔 클로렐라 81g(할인점)</t>
  </si>
  <si>
    <t>비타민미네랄</t>
  </si>
  <si>
    <t>멀티비타민 포맨 60정</t>
  </si>
  <si>
    <t>비타민 B콤C 60정</t>
  </si>
  <si>
    <t>멀티비타민 포우먼 60정</t>
  </si>
  <si>
    <t>비타민츄어블 C500 오렌지 60정</t>
  </si>
  <si>
    <t>비타민츄어블 시트러스 60정</t>
  </si>
  <si>
    <t>마그네슘250 60정</t>
  </si>
  <si>
    <t>울트라비타민 B콤파워 60정</t>
  </si>
  <si>
    <t>여성건강</t>
  </si>
  <si>
    <t>(D)디어우먼 96g</t>
  </si>
  <si>
    <t>감마리놀렌산 60캡슐</t>
  </si>
  <si>
    <t>플라젠에스 플래티넘 360캡슐</t>
  </si>
  <si>
    <t>간건강</t>
  </si>
  <si>
    <t>(D)17년 간택(120C)</t>
  </si>
  <si>
    <t>관절건강</t>
  </si>
  <si>
    <t>(D)관절활력MSM 120정</t>
  </si>
  <si>
    <t>글루코사민 60정</t>
  </si>
  <si>
    <t>눈건강</t>
  </si>
  <si>
    <t>하루한알 눈건강 루테인 60캡슐</t>
  </si>
  <si>
    <t>원데이픽 눈건강 루테인</t>
  </si>
  <si>
    <t>면역</t>
  </si>
  <si>
    <t>(D)프로폴리스 프라임(캐나다) 30g</t>
  </si>
  <si>
    <t>장건강</t>
  </si>
  <si>
    <t>하루유산균19 60포</t>
  </si>
  <si>
    <t>하루유산균 키즈</t>
  </si>
  <si>
    <t>락토핏 생유산균 골드 50포(매입)</t>
  </si>
  <si>
    <t>락토핏 생유산균 키즈 60포(매입)</t>
  </si>
  <si>
    <t>혈행</t>
  </si>
  <si>
    <t>퓨어오메가3 1000mg*180Cap.</t>
  </si>
  <si>
    <t>파워오메가-3 1000</t>
  </si>
  <si>
    <t>파워오메가-3 플러스 D</t>
  </si>
  <si>
    <t>울트라오메가3</t>
  </si>
  <si>
    <t>하루한알! 혈행건강! 오메가3 60캡슐</t>
  </si>
  <si>
    <t>다이어트</t>
  </si>
  <si>
    <t>다이어트 잔티젠 30캡슐</t>
  </si>
  <si>
    <t>피부</t>
  </si>
  <si>
    <t>(D)뷰티콜라겐(구제품)</t>
  </si>
  <si>
    <t>코큐텐 60캡슐</t>
  </si>
  <si>
    <t>홍삼류</t>
  </si>
  <si>
    <t>고려홍삼농축액秀180g</t>
  </si>
  <si>
    <t>홍삼 일품 진액 正 50ml*30포</t>
  </si>
  <si>
    <t>건강즙</t>
  </si>
  <si>
    <t>하얀도라지와 수세미</t>
  </si>
  <si>
    <t>푸른양배추와 마</t>
  </si>
  <si>
    <t>아르기닌</t>
  </si>
  <si>
    <t>닥터아르기닌 120포</t>
  </si>
  <si>
    <t>마이밀</t>
  </si>
  <si>
    <t>뉴케어 마이밀 그레인 250ml</t>
  </si>
  <si>
    <t>뉴케어 마이밀 바나나 250ml</t>
  </si>
  <si>
    <t>마이밀fit 딸기 300ml</t>
  </si>
  <si>
    <t>마이밀fit 말차 300ml</t>
  </si>
  <si>
    <t>마이밀fit 오트밀 300ml</t>
  </si>
  <si>
    <t>마이밀 BE FIT 오트 190ml</t>
  </si>
  <si>
    <t>마이밀 BE FIT 오트초코 190ml</t>
  </si>
  <si>
    <t>마이밀 마시는 뉴프로틴 190ml(16입)</t>
  </si>
  <si>
    <t>마이밀 NU 프로틴 (플레인)</t>
  </si>
  <si>
    <t>마이밀 NU 프로틴 (호지차)</t>
  </si>
  <si>
    <t>(D)(17년)클로렐라100 30g(분말)</t>
  </si>
  <si>
    <t>(D)헤모케어 철분+엽산</t>
  </si>
  <si>
    <t>(D)09프렌즈 VC500오렌지</t>
  </si>
  <si>
    <t>(D)09프렌즈 멀티_블루베리</t>
  </si>
  <si>
    <t>(D)09프렌즈 멀티_맨</t>
  </si>
  <si>
    <t>(D)09프렌즈 멀티_우먼</t>
  </si>
  <si>
    <t>(D)09프렌즈 액티브_B콤C</t>
  </si>
  <si>
    <t>(D)(13년)멀티비타민미네랄 온리맨 66g</t>
  </si>
  <si>
    <t>(D)11_닥터Vit_D 90캡슐</t>
  </si>
  <si>
    <t>(D)12 대용량 C1000 180정</t>
  </si>
  <si>
    <t>(D)닥터비타민 28포</t>
  </si>
  <si>
    <t>(D)울트라더블업 쏘팔메토 90C</t>
  </si>
  <si>
    <t>(D)(10 신)감마(2개월)</t>
  </si>
  <si>
    <t>(D)밀크씨슬 솔루칸(2개월)</t>
  </si>
  <si>
    <t>(D)(10 신)글루코(2개월)</t>
  </si>
  <si>
    <t>(D)울트라 더블업 글루코사민</t>
  </si>
  <si>
    <t>(D)루테인 2.0</t>
  </si>
  <si>
    <t>(D)생생 프로바이오틱스 60캡슐</t>
  </si>
  <si>
    <t>(D)장쾌한 아침 플러스 45포</t>
  </si>
  <si>
    <t>락토핏 생유산균 뷰티 60포(매입)</t>
  </si>
  <si>
    <t>(D)(12)오메가3플래티넘700</t>
  </si>
  <si>
    <t>(D)(13)슈퍼오메가3 플러스 60캡슐</t>
  </si>
  <si>
    <t>(D)(11홍삼01)농축액100% (100g*2)</t>
  </si>
  <si>
    <t>(D)(17)진(眞)골드프리미엄 180g*2+70ml*10</t>
  </si>
  <si>
    <t>(D)그대로 달인 홍삼 30포</t>
  </si>
  <si>
    <t>(D)(10홍삼6_2)홍삼진액골드(70ml*30)</t>
  </si>
  <si>
    <t>(D)(12홍삼4-7) 홍삼을품은순액골드(70ml*6</t>
  </si>
  <si>
    <t>(D)(12홍삼4-8)그대로프리미엄(70ml*60)</t>
  </si>
  <si>
    <t>(D)(12홍삼)홍삼기력골드프리미엄 50ml*30</t>
  </si>
  <si>
    <t>(D)(기획)홍삼추출액100(1+1)</t>
  </si>
  <si>
    <t>(D)(기획)홍삼 마키베리 골드 1.5kg(1+1)</t>
  </si>
  <si>
    <t>(D)(17년)홍삼 활력플러스 1.2kg</t>
  </si>
  <si>
    <t>(D)(17)그대로 달인 귀한 버섯 50ml*30포</t>
  </si>
  <si>
    <t>(D)(17)통째로달여낸전(全)홍삼 50ml*30포</t>
  </si>
  <si>
    <t>(D)아사이베리 분말 50g</t>
  </si>
  <si>
    <t>* DM품목 -&gt; 온라인채널에서 행사 진행 시 GP 50% 이상으로 공급가를 세팅하여 주시기 바랍니다. (50% 이하일 경우 별도 협의 必)</t>
  </si>
  <si>
    <t>자사몰</t>
  </si>
  <si>
    <t>온라인대리점가(상시가 기준)</t>
  </si>
  <si>
    <t>GP</t>
  </si>
  <si>
    <t>DM가격(특가)</t>
  </si>
  <si>
    <t>공급가</t>
  </si>
  <si>
    <t>대리점마진</t>
  </si>
  <si>
    <t>마진율</t>
  </si>
  <si>
    <t>* 행사가 협의 가능(마켓컬리 등)</t>
  </si>
  <si>
    <t>7월 변경(5,000원 -&gt; 4,000원)</t>
  </si>
  <si>
    <t>깊은산 산삼배양근 20ml(10입)</t>
  </si>
  <si>
    <t>배송비 (3000원 제외함)</t>
  </si>
  <si>
    <t>온라인전용</t>
  </si>
  <si>
    <t>메이크미 루테인 30캡슐</t>
  </si>
  <si>
    <t>메이크미 비타민 90정</t>
  </si>
  <si>
    <t>메이크미 밀크씨슬 21g</t>
  </si>
  <si>
    <t>메이크미 오메가3 60캡슐</t>
  </si>
  <si>
    <t>메이크미 비타민 2개입 선물세트</t>
  </si>
  <si>
    <t>메이크미 루테인 3입 세트</t>
  </si>
  <si>
    <t>메이크미 루테인 2개입 선물세트</t>
  </si>
  <si>
    <t>하루습관 비타민 90정</t>
  </si>
  <si>
    <t>하루습관 루테인 30캡슐</t>
  </si>
  <si>
    <t>하루습관 오메가3 60캡슐</t>
  </si>
  <si>
    <t>No.</t>
  </si>
  <si>
    <t>Category
(Function)</t>
  </si>
  <si>
    <t>Product
Code</t>
  </si>
  <si>
    <t>Size(mm)
L X W X H</t>
  </si>
  <si>
    <t>Product
Barcode</t>
  </si>
  <si>
    <t>Box
Barcode</t>
  </si>
  <si>
    <t>Daily Probiotics 19</t>
  </si>
  <si>
    <t>Red Pomegranate 100</t>
  </si>
  <si>
    <t>Eye Health</t>
  </si>
  <si>
    <t>rTG Omega 3</t>
  </si>
  <si>
    <t>Chlorella</t>
  </si>
  <si>
    <t>Immunity</t>
  </si>
  <si>
    <t>Real Red Propolis</t>
  </si>
  <si>
    <t>Green Lipped Mussel Joint Care</t>
  </si>
  <si>
    <t>Liver Health</t>
  </si>
  <si>
    <t>Milk Thistle B Power</t>
  </si>
  <si>
    <t xml:space="preserve">Men's Health </t>
  </si>
  <si>
    <t xml:space="preserve">Skin Health </t>
  </si>
  <si>
    <t>Ultra Vitamin C 1000</t>
  </si>
  <si>
    <t>Ultra Vitamin B Complex C</t>
  </si>
  <si>
    <t>Ultra Vitamin D 2000</t>
  </si>
  <si>
    <t xml:space="preserve">Women's Health </t>
  </si>
  <si>
    <t>Ultra Second Spring</t>
  </si>
  <si>
    <t>Flower Estrogen Premium</t>
  </si>
  <si>
    <t>Product Image</t>
    <phoneticPr fontId="17" type="noConversion"/>
  </si>
  <si>
    <t>Product Name
(Korean)</t>
    <phoneticPr fontId="17" type="noConversion"/>
  </si>
  <si>
    <t>Shelf Life
(month)</t>
    <phoneticPr fontId="17" type="noConversion"/>
  </si>
  <si>
    <t>**This price is not legally binding, and is subject to change due to unexpected economic events and/or market fluctuations</t>
  </si>
  <si>
    <t>***Price does not include customization price (e.g. label sticker in Russian) for Russian market</t>
  </si>
  <si>
    <t>Complete Nutrition
(Medical)</t>
    <phoneticPr fontId="17" type="noConversion"/>
  </si>
  <si>
    <t>NUCARE Black Sesame</t>
  </si>
  <si>
    <t>Volume</t>
    <phoneticPr fontId="17" type="noConversion"/>
  </si>
  <si>
    <t>200ml</t>
    <phoneticPr fontId="17" type="noConversion"/>
  </si>
  <si>
    <t>Disease-
specific
Nutrition</t>
    <phoneticPr fontId="17" type="noConversion"/>
  </si>
  <si>
    <t>Complete Nutrition</t>
    <phoneticPr fontId="17" type="noConversion"/>
  </si>
  <si>
    <t>NUCARE Active Golden Balance</t>
  </si>
  <si>
    <t xml:space="preserve">NUCARE Daymeal Super Black </t>
  </si>
  <si>
    <t>NUCARE Daymeal Super Green</t>
  </si>
  <si>
    <t>Meal Replacement</t>
  </si>
  <si>
    <t>35g * 28ea</t>
    <phoneticPr fontId="17" type="noConversion"/>
  </si>
  <si>
    <t>NUCARE Sweet Pumpkin</t>
  </si>
  <si>
    <t>NUCARE Coffee</t>
    <phoneticPr fontId="17" type="noConversion"/>
  </si>
  <si>
    <t>NUCARE Strawberry</t>
  </si>
  <si>
    <t>150ml</t>
    <phoneticPr fontId="17" type="noConversion"/>
  </si>
  <si>
    <t>Complete Nutrition for Children</t>
  </si>
  <si>
    <t>150ml</t>
    <phoneticPr fontId="17" type="noConversion"/>
  </si>
  <si>
    <t>52.5g
(700mg x 75 capsules)
5 capsules per day</t>
    <phoneticPr fontId="17" type="noConversion"/>
  </si>
  <si>
    <t>240g
(4 g × 60 gummies) 
3 gummies per day</t>
    <phoneticPr fontId="17" type="noConversion"/>
  </si>
  <si>
    <t>240g
(4 g × 60 gummies)
3 gummies per day</t>
    <phoneticPr fontId="17" type="noConversion"/>
  </si>
  <si>
    <t>Protein</t>
    <phoneticPr fontId="17" type="noConversion"/>
  </si>
  <si>
    <t>224g</t>
  </si>
  <si>
    <t>60g x 6 bars</t>
    <phoneticPr fontId="17" type="noConversion"/>
  </si>
  <si>
    <t>24g
(800mg x 30 capsules)</t>
    <phoneticPr fontId="17" type="noConversion"/>
  </si>
  <si>
    <t>Bone &amp; Joint Health</t>
  </si>
  <si>
    <t>Ultra Power for HIM</t>
  </si>
  <si>
    <t>Ultra Joint Flex</t>
  </si>
  <si>
    <t>30 capsules</t>
    <phoneticPr fontId="17" type="noConversion"/>
  </si>
  <si>
    <t>Red Ginseng
&amp; Health Juice</t>
  </si>
  <si>
    <t>Beauty Pomegranate &amp; Red Ginseng Stick</t>
  </si>
  <si>
    <t>Omega-3</t>
  </si>
  <si>
    <t>240g</t>
    <phoneticPr fontId="17" type="noConversion"/>
  </si>
  <si>
    <t>10ml x 30 pouches</t>
    <phoneticPr fontId="17" type="noConversion"/>
  </si>
  <si>
    <t>10ml x 30 pouches</t>
    <phoneticPr fontId="17" type="noConversion"/>
  </si>
  <si>
    <t>40ml x 24 pouches x 2sets</t>
    <phoneticPr fontId="17" type="noConversion"/>
  </si>
  <si>
    <t>50ml x 30 pouches</t>
  </si>
  <si>
    <t>Gut Health</t>
  </si>
  <si>
    <t>Vitamin &amp; Minerals</t>
  </si>
  <si>
    <t>20ml x 15 pouches</t>
    <phoneticPr fontId="17" type="noConversion"/>
  </si>
  <si>
    <t>60g
(2g x 30 pouches)</t>
    <phoneticPr fontId="17" type="noConversion"/>
  </si>
  <si>
    <t>*Price validity: 2023.03.01 ~ 2023.03.31</t>
    <phoneticPr fontId="17" type="noConversion"/>
  </si>
  <si>
    <t>Box Net
Weight(kg)</t>
    <phoneticPr fontId="17" type="noConversion"/>
  </si>
  <si>
    <t>Box Gross
Weight(kg)</t>
    <phoneticPr fontId="17" type="noConversion"/>
  </si>
  <si>
    <t>Box No
per pallet</t>
    <phoneticPr fontId="17" type="noConversion"/>
  </si>
  <si>
    <t>Units
per
Box</t>
    <phoneticPr fontId="17" type="noConversion"/>
  </si>
  <si>
    <t>Retail
Price
(Unit)</t>
    <phoneticPr fontId="17" type="noConversion"/>
  </si>
  <si>
    <t>NUCARE Roasted Rice</t>
  </si>
  <si>
    <t>NUCARE Roasted Rice Mini</t>
    <phoneticPr fontId="17" type="noConversion"/>
  </si>
  <si>
    <t>NUCARE Banana Mini</t>
  </si>
  <si>
    <t>NUCARE Glucose Plan Walnut</t>
  </si>
  <si>
    <t>NUCARE Glucose Plan Grain</t>
  </si>
  <si>
    <t>MyMeal MyKids Chocolate</t>
  </si>
  <si>
    <t>MyMeal MyKids Strawberry</t>
  </si>
  <si>
    <t>MyKids Multivitamin Gummies</t>
  </si>
  <si>
    <t>MyKids Omega-3 Chewable</t>
  </si>
  <si>
    <t>MyKIds Calcium D Gummies</t>
  </si>
  <si>
    <t>MyMeal Protein Reserve Bar</t>
  </si>
  <si>
    <t>MyMeal Protein Reserve</t>
  </si>
  <si>
    <t>Chlorella Immune</t>
  </si>
  <si>
    <t xml:space="preserve">Chlorella Platinum </t>
  </si>
  <si>
    <t>Chlorella NEW</t>
  </si>
  <si>
    <t>Plant-Based rTG Omega3</t>
    <phoneticPr fontId="17" type="noConversion"/>
  </si>
  <si>
    <t>Lutein Zeaxanthin</t>
    <phoneticPr fontId="17" type="noConversion"/>
  </si>
  <si>
    <t>Lutein Zeaxanthin Tripact</t>
    <phoneticPr fontId="17" type="noConversion"/>
  </si>
  <si>
    <t>Ultra Bright Eyes</t>
    <phoneticPr fontId="17" type="noConversion"/>
  </si>
  <si>
    <t>Dr. Vitamin Bone Care</t>
  </si>
  <si>
    <t>Red Ginseng Everyday Extract Stick</t>
  </si>
  <si>
    <t>Everyday Red Ginseng Extract Stick</t>
  </si>
  <si>
    <t>Korean Red Ginseng Concentrate "Real"</t>
  </si>
  <si>
    <t>Red Ginseng Everyday Extract Stick Mild</t>
  </si>
  <si>
    <t>Red Ginseng "Royal Treasure"</t>
  </si>
  <si>
    <t>Pomegranate Collagen Jelly Stick</t>
  </si>
  <si>
    <t>Vita Collagen</t>
  </si>
  <si>
    <t>Ultra Vitamin Man</t>
  </si>
  <si>
    <t>Ultra Vitamin Woman</t>
  </si>
  <si>
    <t>235*180*118</t>
  </si>
  <si>
    <t>329*273*93</t>
  </si>
  <si>
    <t>291*192*136</t>
  </si>
  <si>
    <t>291*246*136</t>
  </si>
  <si>
    <t>385*400*180</t>
  </si>
  <si>
    <t>570*360*240</t>
  </si>
  <si>
    <t>328*247*74</t>
  </si>
  <si>
    <t>410*255*460</t>
  </si>
  <si>
    <t>203*346*73</t>
  </si>
  <si>
    <t>360*265*180</t>
  </si>
  <si>
    <t>332*164*86</t>
  </si>
  <si>
    <t>305*270*230</t>
  </si>
  <si>
    <t>350*240*130</t>
  </si>
  <si>
    <t>315*295*250</t>
  </si>
  <si>
    <t>415*290*130</t>
  </si>
  <si>
    <t>350*265*215</t>
  </si>
  <si>
    <t>415*355*155</t>
  </si>
  <si>
    <t>360*155*135</t>
  </si>
  <si>
    <t>305*290*400</t>
  </si>
  <si>
    <t>390*290*135</t>
  </si>
  <si>
    <t>루테인지아잔틴 30캡슐</t>
  </si>
  <si>
    <t>315*170*220</t>
  </si>
  <si>
    <t>루테인지아잔틴 트리팩트 60C</t>
  </si>
  <si>
    <t>360*275*130</t>
  </si>
  <si>
    <t>200*300*135</t>
  </si>
  <si>
    <t>360*285*130</t>
  </si>
  <si>
    <t>마이키즈 멀티비타민미네랄 구미</t>
  </si>
  <si>
    <t>370*280*305</t>
  </si>
  <si>
    <t>마이키즈 오메가3 츄어블</t>
  </si>
  <si>
    <t>340*270*140</t>
  </si>
  <si>
    <t>450*230*135</t>
  </si>
  <si>
    <t>380*240*235</t>
  </si>
  <si>
    <t>355*250*220</t>
  </si>
  <si>
    <t>391*245*134</t>
  </si>
  <si>
    <t>391*245*132</t>
  </si>
  <si>
    <t>460*300*215</t>
  </si>
  <si>
    <t>415*260*225</t>
  </si>
  <si>
    <t>320*190*300</t>
  </si>
  <si>
    <t>615*315*280</t>
  </si>
  <si>
    <t>390*370*410</t>
  </si>
  <si>
    <t>350*300*410</t>
  </si>
  <si>
    <t>Product Name
(English)</t>
    <phoneticPr fontId="17" type="noConversion"/>
  </si>
  <si>
    <t>2.7g x 30 pouches</t>
    <phoneticPr fontId="17" type="noConversion"/>
  </si>
  <si>
    <t>(200mg x 70 tablets) x 2 Set</t>
    <phoneticPr fontId="17" type="noConversion"/>
  </si>
  <si>
    <t xml:space="preserve">(360mg x 750 teblets) x 2 set 
+
 360mg x 30 tablets </t>
    <phoneticPr fontId="17" type="noConversion"/>
  </si>
  <si>
    <t xml:space="preserve">200ml </t>
    <phoneticPr fontId="17" type="noConversion"/>
  </si>
  <si>
    <t>950mg x 30 capsules</t>
    <phoneticPr fontId="17" type="noConversion"/>
  </si>
  <si>
    <t>500mg x 30 capsules</t>
    <phoneticPr fontId="17" type="noConversion"/>
  </si>
  <si>
    <t>550mg x 60 capsules</t>
    <phoneticPr fontId="17" type="noConversion"/>
  </si>
  <si>
    <t>700mg x 60 capsules</t>
    <phoneticPr fontId="17" type="noConversion"/>
  </si>
  <si>
    <t>600mg x 60 capsules</t>
    <phoneticPr fontId="17" type="noConversion"/>
  </si>
  <si>
    <t>1,100mg x 60 tablets</t>
    <phoneticPr fontId="17" type="noConversion"/>
  </si>
  <si>
    <t>1,300mg x 90 tablets</t>
    <phoneticPr fontId="17" type="noConversion"/>
  </si>
  <si>
    <t>300mg x 30 capsules</t>
    <phoneticPr fontId="17" type="noConversion"/>
  </si>
  <si>
    <t>2g x 30 pouches</t>
    <phoneticPr fontId="17" type="noConversion"/>
  </si>
  <si>
    <t>700mg x 30 capsules</t>
    <phoneticPr fontId="17" type="noConversion"/>
  </si>
  <si>
    <t>400mg x 60 tablets</t>
    <phoneticPr fontId="17" type="noConversion"/>
  </si>
  <si>
    <t>1,000mg x 60 tablets</t>
    <phoneticPr fontId="17" type="noConversion"/>
  </si>
  <si>
    <t>1,000mg x 60 tablets</t>
    <phoneticPr fontId="17" type="noConversion"/>
  </si>
  <si>
    <t>1,000mg x 60 tablets</t>
    <phoneticPr fontId="17" type="noConversion"/>
  </si>
  <si>
    <t>900mg x 60 capsules</t>
    <phoneticPr fontId="17" type="noConversion"/>
  </si>
  <si>
    <t>500 mg×360 capsules</t>
    <phoneticPr fontId="17" type="noConversion"/>
  </si>
  <si>
    <t>Red Ginseng Vital Plus</t>
    <phoneticPr fontId="17" type="noConversion"/>
  </si>
  <si>
    <t>(20ml X 10 vials + 50ml x 20 pouches) x 2 sets</t>
  </si>
  <si>
    <t>50ml x 24 pouches</t>
    <phoneticPr fontId="17" type="noConversion"/>
  </si>
  <si>
    <t>Red Ginseng Tonic "Right"</t>
  </si>
  <si>
    <t>525*370*330</t>
    <phoneticPr fontId="17" type="noConversion"/>
  </si>
  <si>
    <t>고려 홍삼 농축액 眞</t>
  </si>
  <si>
    <t xml:space="preserve">대상 웰라이프 클로렐라 NEW </t>
  </si>
  <si>
    <t>면역엔 클로렐라</t>
  </si>
  <si>
    <t>밀크씨슬 B파워</t>
  </si>
  <si>
    <t xml:space="preserve">에브리데이 홍삼진스틱 </t>
  </si>
  <si>
    <t>울트라 가뿐한 관절</t>
  </si>
  <si>
    <t>울트라 제2의 봄</t>
  </si>
  <si>
    <t>울트라 힘(him)</t>
  </si>
  <si>
    <t xml:space="preserve">진생에브리데이 홍삼스틱 </t>
  </si>
  <si>
    <t>초록입홍합</t>
  </si>
  <si>
    <t>클로렐라 플래티넘(Chlorella platinum)</t>
  </si>
  <si>
    <t>플라젠에스 플래티넘</t>
  </si>
  <si>
    <t>하루유산균 19</t>
  </si>
  <si>
    <t>뉴케어 고소한 검은깨</t>
  </si>
  <si>
    <t>뉴케어 구수한맛</t>
  </si>
  <si>
    <t>뉴케어 미니 구수한맛</t>
  </si>
  <si>
    <t>뉴케어 미니바나나맛</t>
  </si>
  <si>
    <t>뉴케어 커피맛</t>
  </si>
  <si>
    <t>뉴케어 단호박맛</t>
  </si>
  <si>
    <t>뉴케어 딸기맛</t>
  </si>
  <si>
    <t>뉴케어 당플랜 호두맛</t>
  </si>
  <si>
    <t>뉴케어 당플랜 곡물맛</t>
  </si>
  <si>
    <t>뉴케어 액티브 골든밸런스</t>
  </si>
  <si>
    <t>뉴케어 데이밀 슈퍼그린</t>
  </si>
  <si>
    <t>뉴케어 데이밀 슈퍼블랙</t>
  </si>
  <si>
    <t>마이밀 마이키즈 초코맛</t>
  </si>
  <si>
    <t>마이밀 마이키즈 딸기맛</t>
  </si>
  <si>
    <t xml:space="preserve">마이키즈 칼슘D 구미 </t>
  </si>
  <si>
    <t>프로틴바</t>
  </si>
  <si>
    <t>프로틴 리저브</t>
  </si>
  <si>
    <t>리얼 레드 프로폴리스</t>
  </si>
  <si>
    <t>식물성 초임계 알티지 오메가3</t>
  </si>
  <si>
    <t>알티지 오메가3 캡슐</t>
  </si>
  <si>
    <t>본(BONE)케어</t>
  </si>
  <si>
    <t>뷰티 석류&amp;홍삼</t>
  </si>
  <si>
    <t>홍삼 대보</t>
  </si>
  <si>
    <t>진생에브리데이 홍삼스틱 순</t>
  </si>
  <si>
    <t>홍삼 자운 순액 正</t>
  </si>
  <si>
    <t>붉은 석류 100</t>
  </si>
  <si>
    <t>석류 콜라겐</t>
  </si>
  <si>
    <t>비타콜라겐</t>
  </si>
  <si>
    <t>울트라 비타민 B컴플렉스 C</t>
  </si>
  <si>
    <t>울트라 비타민C 1000</t>
  </si>
  <si>
    <t>울트라 비타민D 2000 IU</t>
  </si>
  <si>
    <t>울트라 비타민 맨</t>
  </si>
  <si>
    <t>울트라 비타민 우먼</t>
  </si>
  <si>
    <t>홍삼활력플러스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</si>
</sst>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_(* #,##0_);_(* \(#,##0\);_(* &quot;-&quot;_);_(@_)"/>
    <numFmt numFmtId="177" formatCode="#,##0_ ;[Red]\-#,##0\ "/>
    <numFmt numFmtId="178" formatCode="&quot; &quot;#,##0&quot; &quot;;&quot;-&quot;#,##0&quot; &quot;;&quot; - &quot;;&quot; &quot;@&quot; &quot;"/>
    <numFmt numFmtId="179" formatCode="0_);[Red]\(0\)"/>
    <numFmt numFmtId="180" formatCode="#,##0_);\(#,##0\)"/>
  </numFmts>
  <fonts count="58">
    <font>
      <sz val="11"/>
      <color rgb="FF000000"/>
      <name val="Malgun Gothic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Malgun Gothic"/>
      <family val="3"/>
      <charset val="129"/>
    </font>
    <font>
      <b/>
      <sz val="10"/>
      <color rgb="FFFF0000"/>
      <name val="Malgun Gothic"/>
      <family val="3"/>
      <charset val="129"/>
    </font>
    <font>
      <sz val="10"/>
      <color rgb="FFFF0000"/>
      <name val="Malgun Gothic"/>
      <family val="3"/>
      <charset val="129"/>
    </font>
    <font>
      <b/>
      <sz val="10"/>
      <color rgb="FF000000"/>
      <name val="Malgun Gothic"/>
      <family val="3"/>
      <charset val="129"/>
    </font>
    <font>
      <sz val="11"/>
      <name val="Malgun Gothic"/>
      <family val="3"/>
      <charset val="129"/>
    </font>
    <font>
      <sz val="10"/>
      <name val="Malgun Gothic"/>
      <family val="3"/>
      <charset val="129"/>
    </font>
    <font>
      <b/>
      <sz val="12"/>
      <color rgb="FF000000"/>
      <name val="Malgun Gothic"/>
      <family val="3"/>
      <charset val="129"/>
    </font>
    <font>
      <b/>
      <sz val="10"/>
      <name val="Malgun Gothic"/>
      <family val="3"/>
      <charset val="129"/>
    </font>
    <font>
      <sz val="8"/>
      <name val="돋움"/>
      <family val="3"/>
      <charset val="129"/>
    </font>
    <font>
      <sz val="8"/>
      <name val="Arial"/>
      <family val="2"/>
    </font>
    <font>
      <sz val="11"/>
      <color rgb="FF000000"/>
      <name val="Malgun Gothic"/>
      <family val="3"/>
      <charset val="129"/>
    </font>
    <font>
      <sz val="11"/>
      <color rgb="FF000000"/>
      <name val="맑은 고딕"/>
      <family val="3"/>
      <charset val="129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b/>
      <sz val="11"/>
      <color indexed="8"/>
      <name val="Calibri"/>
      <family val="2"/>
    </font>
    <font>
      <sz val="8"/>
      <color indexed="62"/>
      <name val="Arial"/>
      <family val="2"/>
    </font>
    <font>
      <b/>
      <sz val="8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b/>
      <sz val="11"/>
      <color indexed="17"/>
      <name val="Calibri"/>
      <family val="2"/>
    </font>
    <font>
      <sz val="11"/>
      <color indexed="37"/>
      <name val="Calibri"/>
      <family val="2"/>
    </font>
    <font>
      <sz val="11"/>
      <name val="돋움"/>
      <family val="3"/>
      <charset val="129"/>
    </font>
    <font>
      <sz val="11"/>
      <color indexed="17"/>
      <name val="Calibri"/>
      <family val="2"/>
    </font>
    <font>
      <b/>
      <sz val="11"/>
      <color indexed="9"/>
      <name val="Calibri"/>
      <family val="2"/>
    </font>
    <font>
      <sz val="11"/>
      <color theme="1"/>
      <name val="맑은 고딕"/>
      <family val="3"/>
      <charset val="129"/>
      <scheme val="minor"/>
    </font>
    <font>
      <sz val="11"/>
      <color indexed="48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63"/>
      <name val="Calibri"/>
      <family val="2"/>
    </font>
    <font>
      <sz val="11"/>
      <color rgb="FF000000"/>
      <name val="Malgun Gothic"/>
      <family val="3"/>
      <charset val="129"/>
    </font>
    <font>
      <sz val="14"/>
      <color rgb="FF000000"/>
      <name val="Malgun Gothic"/>
      <family val="3"/>
      <charset val="129"/>
    </font>
    <font>
      <b/>
      <sz val="18"/>
      <color rgb="FF000000"/>
      <name val="Tahoma"/>
      <family val="2"/>
    </font>
    <font>
      <sz val="14"/>
      <color rgb="FF000000"/>
      <name val="Tahoma"/>
      <family val="2"/>
    </font>
    <font>
      <b/>
      <sz val="14"/>
      <color rgb="FF000000"/>
      <name val="Tahoma"/>
      <family val="2"/>
    </font>
    <font>
      <sz val="14"/>
      <color theme="1"/>
      <name val="Tahoma"/>
      <family val="2"/>
    </font>
    <font>
      <sz val="11"/>
      <color rgb="FF000000"/>
      <name val="Tahoma"/>
      <family val="2"/>
    </font>
    <font>
      <sz val="14"/>
      <color theme="1"/>
      <name val="맑은 고딕"/>
      <family val="3"/>
      <charset val="129"/>
      <scheme val="major"/>
    </font>
    <font>
      <sz val="14"/>
      <name val="Tahoma"/>
      <family val="2"/>
    </font>
    <font>
      <b/>
      <sz val="14"/>
      <name val="Tahoma"/>
      <family val="2"/>
    </font>
    <font>
      <sz val="11"/>
      <color rgb="FF000000"/>
      <name val="Malgun Gothic"/>
      <family val="3"/>
      <charset val="129"/>
    </font>
    <font>
      <sz val="11"/>
      <color rgb="FF000000"/>
      <name val="Malgun Gothic"/>
      <family val="3"/>
      <charset val="129"/>
    </font>
  </fonts>
  <fills count="60">
    <fill>
      <patternFill patternType="none"/>
    </fill>
    <fill>
      <patternFill patternType="gray125"/>
    </fill>
    <fill>
      <patternFill patternType="solid">
        <fgColor rgb="FFDDD9C3"/>
        <bgColor rgb="FFDDD9C3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rgb="FFFFC000"/>
        <bgColor rgb="FFFFC000"/>
      </patternFill>
    </fill>
    <fill>
      <patternFill patternType="solid">
        <fgColor indexed="49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5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54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</patternFill>
    </fill>
    <fill>
      <patternFill patternType="solid">
        <fgColor indexed="20"/>
      </patternFill>
    </fill>
    <fill>
      <patternFill patternType="solid">
        <fgColor indexed="48"/>
        <bgColor indexed="48"/>
      </patternFill>
    </fill>
    <fill>
      <patternFill patternType="solid">
        <fgColor indexed="25"/>
        <bgColor indexed="25"/>
      </patternFill>
    </fill>
    <fill>
      <patternFill patternType="solid">
        <fgColor indexed="57"/>
        <bgColor indexed="57"/>
      </patternFill>
    </fill>
    <fill>
      <patternFill patternType="solid">
        <fgColor indexed="18"/>
        <bgColor indexed="18"/>
      </patternFill>
    </fill>
    <fill>
      <patternFill patternType="solid">
        <fgColor indexed="53"/>
        <bgColor indexed="53"/>
      </patternFill>
    </fill>
    <fill>
      <patternFill patternType="solid">
        <fgColor indexed="35"/>
        <bgColor indexed="35"/>
      </patternFill>
    </fill>
    <fill>
      <patternFill patternType="solid">
        <fgColor indexed="60"/>
      </patternFill>
    </fill>
  </fills>
  <borders count="8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hair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hair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/>
      <bottom style="thin">
        <color rgb="FF000000"/>
      </bottom>
      <diagonal/>
    </border>
    <border>
      <left style="hair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hair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7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71">
    <xf numFmtId="0" fontId="0" fillId="0" borderId="0"/>
    <xf numFmtId="4" fontId="18" fillId="7" borderId="63" applyNumberFormat="0" applyProtection="0">
      <alignment horizontal="left" vertical="center" indent="1"/>
    </xf>
    <xf numFmtId="176" fontId="8" fillId="0" borderId="62" applyFont="0" applyFill="0" applyBorder="0" applyAlignment="0" applyProtection="0">
      <alignment vertical="center"/>
    </xf>
    <xf numFmtId="0" fontId="7" fillId="0" borderId="62">
      <alignment vertical="center"/>
    </xf>
    <xf numFmtId="9" fontId="7" fillId="0" borderId="62" applyFont="0" applyFill="0" applyBorder="0" applyAlignment="0" applyProtection="0">
      <alignment vertical="center"/>
    </xf>
    <xf numFmtId="176" fontId="7" fillId="0" borderId="62" applyFont="0" applyFill="0" applyBorder="0" applyAlignment="0" applyProtection="0">
      <alignment vertical="center"/>
    </xf>
    <xf numFmtId="176" fontId="7" fillId="0" borderId="62" applyFont="0" applyFill="0" applyBorder="0" applyAlignment="0" applyProtection="0">
      <alignment vertical="center"/>
    </xf>
    <xf numFmtId="0" fontId="20" fillId="0" borderId="62">
      <alignment vertical="center"/>
    </xf>
    <xf numFmtId="0" fontId="21" fillId="8" borderId="62" applyNumberFormat="0" applyBorder="0" applyAlignment="0" applyProtection="0"/>
    <xf numFmtId="0" fontId="21" fillId="9" borderId="62" applyNumberFormat="0" applyBorder="0" applyAlignment="0" applyProtection="0"/>
    <xf numFmtId="0" fontId="22" fillId="10" borderId="62" applyNumberFormat="0" applyBorder="0" applyAlignment="0" applyProtection="0"/>
    <xf numFmtId="0" fontId="21" fillId="11" borderId="62" applyNumberFormat="0" applyBorder="0" applyAlignment="0" applyProtection="0"/>
    <xf numFmtId="0" fontId="21" fillId="12" borderId="62" applyNumberFormat="0" applyBorder="0" applyAlignment="0" applyProtection="0"/>
    <xf numFmtId="0" fontId="22" fillId="13" borderId="62" applyNumberFormat="0" applyBorder="0" applyAlignment="0" applyProtection="0"/>
    <xf numFmtId="0" fontId="21" fillId="14" borderId="62" applyNumberFormat="0" applyBorder="0" applyAlignment="0" applyProtection="0"/>
    <xf numFmtId="0" fontId="21" fillId="15" borderId="62" applyNumberFormat="0" applyBorder="0" applyAlignment="0" applyProtection="0"/>
    <xf numFmtId="0" fontId="22" fillId="16" borderId="62" applyNumberFormat="0" applyBorder="0" applyAlignment="0" applyProtection="0"/>
    <xf numFmtId="0" fontId="21" fillId="11" borderId="62" applyNumberFormat="0" applyBorder="0" applyAlignment="0" applyProtection="0"/>
    <xf numFmtId="0" fontId="21" fillId="17" borderId="62" applyNumberFormat="0" applyBorder="0" applyAlignment="0" applyProtection="0"/>
    <xf numFmtId="0" fontId="22" fillId="12" borderId="62" applyNumberFormat="0" applyBorder="0" applyAlignment="0" applyProtection="0"/>
    <xf numFmtId="0" fontId="21" fillId="18" borderId="62" applyNumberFormat="0" applyBorder="0" applyAlignment="0" applyProtection="0"/>
    <xf numFmtId="0" fontId="21" fillId="19" borderId="62" applyNumberFormat="0" applyBorder="0" applyAlignment="0" applyProtection="0"/>
    <xf numFmtId="0" fontId="22" fillId="10" borderId="62" applyNumberFormat="0" applyBorder="0" applyAlignment="0" applyProtection="0"/>
    <xf numFmtId="0" fontId="21" fillId="20" borderId="62" applyNumberFormat="0" applyBorder="0" applyAlignment="0" applyProtection="0"/>
    <xf numFmtId="0" fontId="21" fillId="21" borderId="62" applyNumberFormat="0" applyBorder="0" applyAlignment="0" applyProtection="0"/>
    <xf numFmtId="0" fontId="22" fillId="22" borderId="62" applyNumberFormat="0" applyBorder="0" applyAlignment="0" applyProtection="0"/>
    <xf numFmtId="0" fontId="23" fillId="23" borderId="62" applyNumberFormat="0" applyBorder="0" applyAlignment="0" applyProtection="0">
      <alignment vertical="center"/>
    </xf>
    <xf numFmtId="0" fontId="23" fillId="0" borderId="62" applyNumberFormat="0" applyFill="0" applyBorder="0" applyAlignment="0" applyProtection="0">
      <alignment vertical="center"/>
    </xf>
    <xf numFmtId="0" fontId="24" fillId="24" borderId="62" applyNumberFormat="0" applyBorder="0" applyAlignment="0" applyProtection="0">
      <alignment vertical="center"/>
    </xf>
    <xf numFmtId="0" fontId="25" fillId="25" borderId="62" applyNumberFormat="0" applyBorder="0" applyAlignment="0" applyProtection="0"/>
    <xf numFmtId="0" fontId="25" fillId="26" borderId="62" applyNumberFormat="0" applyBorder="0" applyAlignment="0" applyProtection="0"/>
    <xf numFmtId="0" fontId="25" fillId="27" borderId="62" applyNumberFormat="0" applyBorder="0" applyAlignment="0" applyProtection="0"/>
    <xf numFmtId="4" fontId="18" fillId="28" borderId="63" applyNumberFormat="0" applyProtection="0">
      <alignment vertical="center"/>
    </xf>
    <xf numFmtId="4" fontId="18" fillId="28" borderId="63" applyNumberFormat="0" applyProtection="0">
      <alignment vertical="center"/>
    </xf>
    <xf numFmtId="4" fontId="18" fillId="28" borderId="63" applyNumberFormat="0" applyProtection="0">
      <alignment vertical="center"/>
    </xf>
    <xf numFmtId="4" fontId="18" fillId="28" borderId="63" applyNumberFormat="0" applyProtection="0">
      <alignment vertical="center"/>
    </xf>
    <xf numFmtId="4" fontId="18" fillId="28" borderId="63" applyNumberFormat="0" applyProtection="0">
      <alignment vertical="center"/>
    </xf>
    <xf numFmtId="4" fontId="18" fillId="28" borderId="63" applyNumberFormat="0" applyProtection="0">
      <alignment vertical="center"/>
    </xf>
    <xf numFmtId="4" fontId="26" fillId="29" borderId="63" applyNumberFormat="0" applyProtection="0">
      <alignment vertical="center"/>
    </xf>
    <xf numFmtId="4" fontId="26" fillId="29" borderId="63" applyNumberFormat="0" applyProtection="0">
      <alignment vertical="center"/>
    </xf>
    <xf numFmtId="4" fontId="26" fillId="29" borderId="63" applyNumberFormat="0" applyProtection="0">
      <alignment vertical="center"/>
    </xf>
    <xf numFmtId="4" fontId="26" fillId="29" borderId="63" applyNumberFormat="0" applyProtection="0">
      <alignment vertical="center"/>
    </xf>
    <xf numFmtId="4" fontId="18" fillId="29" borderId="63" applyNumberFormat="0" applyProtection="0">
      <alignment horizontal="left" vertical="center" indent="1"/>
    </xf>
    <xf numFmtId="4" fontId="18" fillId="29" borderId="63" applyNumberFormat="0" applyProtection="0">
      <alignment horizontal="left" vertical="center" indent="1"/>
    </xf>
    <xf numFmtId="4" fontId="18" fillId="29" borderId="63" applyNumberFormat="0" applyProtection="0">
      <alignment horizontal="left" vertical="center" indent="1"/>
    </xf>
    <xf numFmtId="4" fontId="18" fillId="29" borderId="63" applyNumberFormat="0" applyProtection="0">
      <alignment horizontal="left" vertical="center" indent="1"/>
    </xf>
    <xf numFmtId="4" fontId="18" fillId="29" borderId="63" applyNumberFormat="0" applyProtection="0">
      <alignment horizontal="left" vertical="center" indent="1"/>
    </xf>
    <xf numFmtId="0" fontId="27" fillId="28" borderId="64" applyNumberFormat="0" applyProtection="0">
      <alignment horizontal="left" vertical="top" indent="1"/>
    </xf>
    <xf numFmtId="0" fontId="27" fillId="28" borderId="64" applyNumberFormat="0" applyProtection="0">
      <alignment horizontal="left" vertical="top" indent="1"/>
    </xf>
    <xf numFmtId="0" fontId="27" fillId="28" borderId="64" applyNumberFormat="0" applyProtection="0">
      <alignment horizontal="left" vertical="top" indent="1"/>
    </xf>
    <xf numFmtId="0" fontId="27" fillId="28" borderId="64" applyNumberFormat="0" applyProtection="0">
      <alignment horizontal="left" vertical="top" indent="1"/>
    </xf>
    <xf numFmtId="4" fontId="18" fillId="7" borderId="63" applyNumberFormat="0" applyProtection="0">
      <alignment horizontal="left" vertical="center" indent="1"/>
    </xf>
    <xf numFmtId="4" fontId="18" fillId="7" borderId="63" applyNumberFormat="0" applyProtection="0">
      <alignment horizontal="left" vertical="center" indent="1"/>
    </xf>
    <xf numFmtId="4" fontId="18" fillId="7" borderId="63" applyNumberFormat="0" applyProtection="0">
      <alignment horizontal="left" vertical="center" indent="1"/>
    </xf>
    <xf numFmtId="4" fontId="18" fillId="7" borderId="63" applyNumberFormat="0" applyProtection="0">
      <alignment horizontal="left" vertical="center" indent="1"/>
    </xf>
    <xf numFmtId="4" fontId="18" fillId="7" borderId="63" applyNumberFormat="0" applyProtection="0">
      <alignment horizontal="left" vertical="center" indent="1"/>
    </xf>
    <xf numFmtId="4" fontId="18" fillId="7" borderId="63" applyNumberFormat="0" applyProtection="0">
      <alignment horizontal="left" vertical="center" indent="1"/>
    </xf>
    <xf numFmtId="4" fontId="18" fillId="30" borderId="63" applyNumberFormat="0" applyProtection="0">
      <alignment horizontal="right" vertical="center"/>
    </xf>
    <xf numFmtId="4" fontId="18" fillId="30" borderId="63" applyNumberFormat="0" applyProtection="0">
      <alignment horizontal="right" vertical="center"/>
    </xf>
    <xf numFmtId="4" fontId="18" fillId="30" borderId="63" applyNumberFormat="0" applyProtection="0">
      <alignment horizontal="right" vertical="center"/>
    </xf>
    <xf numFmtId="4" fontId="18" fillId="30" borderId="63" applyNumberFormat="0" applyProtection="0">
      <alignment horizontal="right" vertical="center"/>
    </xf>
    <xf numFmtId="4" fontId="18" fillId="31" borderId="63" applyNumberFormat="0" applyProtection="0">
      <alignment horizontal="right" vertical="center"/>
    </xf>
    <xf numFmtId="4" fontId="18" fillId="31" borderId="63" applyNumberFormat="0" applyProtection="0">
      <alignment horizontal="right" vertical="center"/>
    </xf>
    <xf numFmtId="4" fontId="18" fillId="31" borderId="63" applyNumberFormat="0" applyProtection="0">
      <alignment horizontal="right" vertical="center"/>
    </xf>
    <xf numFmtId="4" fontId="18" fillId="31" borderId="63" applyNumberFormat="0" applyProtection="0">
      <alignment horizontal="right" vertical="center"/>
    </xf>
    <xf numFmtId="4" fontId="18" fillId="32" borderId="65" applyNumberFormat="0" applyProtection="0">
      <alignment horizontal="right" vertical="center"/>
    </xf>
    <xf numFmtId="4" fontId="18" fillId="32" borderId="65" applyNumberFormat="0" applyProtection="0">
      <alignment horizontal="right" vertical="center"/>
    </xf>
    <xf numFmtId="4" fontId="18" fillId="32" borderId="65" applyNumberFormat="0" applyProtection="0">
      <alignment horizontal="right" vertical="center"/>
    </xf>
    <xf numFmtId="4" fontId="18" fillId="32" borderId="65" applyNumberFormat="0" applyProtection="0">
      <alignment horizontal="right" vertical="center"/>
    </xf>
    <xf numFmtId="4" fontId="18" fillId="33" borderId="63" applyNumberFormat="0" applyProtection="0">
      <alignment horizontal="right" vertical="center"/>
    </xf>
    <xf numFmtId="4" fontId="18" fillId="33" borderId="63" applyNumberFormat="0" applyProtection="0">
      <alignment horizontal="right" vertical="center"/>
    </xf>
    <xf numFmtId="4" fontId="18" fillId="33" borderId="63" applyNumberFormat="0" applyProtection="0">
      <alignment horizontal="right" vertical="center"/>
    </xf>
    <xf numFmtId="4" fontId="18" fillId="33" borderId="63" applyNumberFormat="0" applyProtection="0">
      <alignment horizontal="right" vertical="center"/>
    </xf>
    <xf numFmtId="4" fontId="18" fillId="34" borderId="63" applyNumberFormat="0" applyProtection="0">
      <alignment horizontal="right" vertical="center"/>
    </xf>
    <xf numFmtId="4" fontId="18" fillId="34" borderId="63" applyNumberFormat="0" applyProtection="0">
      <alignment horizontal="right" vertical="center"/>
    </xf>
    <xf numFmtId="4" fontId="18" fillId="34" borderId="63" applyNumberFormat="0" applyProtection="0">
      <alignment horizontal="right" vertical="center"/>
    </xf>
    <xf numFmtId="4" fontId="18" fillId="34" borderId="63" applyNumberFormat="0" applyProtection="0">
      <alignment horizontal="right" vertical="center"/>
    </xf>
    <xf numFmtId="4" fontId="18" fillId="35" borderId="63" applyNumberFormat="0" applyProtection="0">
      <alignment horizontal="right" vertical="center"/>
    </xf>
    <xf numFmtId="4" fontId="18" fillId="35" borderId="63" applyNumberFormat="0" applyProtection="0">
      <alignment horizontal="right" vertical="center"/>
    </xf>
    <xf numFmtId="4" fontId="18" fillId="35" borderId="63" applyNumberFormat="0" applyProtection="0">
      <alignment horizontal="right" vertical="center"/>
    </xf>
    <xf numFmtId="4" fontId="18" fillId="35" borderId="63" applyNumberFormat="0" applyProtection="0">
      <alignment horizontal="right" vertical="center"/>
    </xf>
    <xf numFmtId="4" fontId="18" fillId="36" borderId="63" applyNumberFormat="0" applyProtection="0">
      <alignment horizontal="right" vertical="center"/>
    </xf>
    <xf numFmtId="4" fontId="18" fillId="36" borderId="63" applyNumberFormat="0" applyProtection="0">
      <alignment horizontal="right" vertical="center"/>
    </xf>
    <xf numFmtId="4" fontId="18" fillId="36" borderId="63" applyNumberFormat="0" applyProtection="0">
      <alignment horizontal="right" vertical="center"/>
    </xf>
    <xf numFmtId="4" fontId="18" fillId="36" borderId="63" applyNumberFormat="0" applyProtection="0">
      <alignment horizontal="right" vertical="center"/>
    </xf>
    <xf numFmtId="4" fontId="18" fillId="37" borderId="63" applyNumberFormat="0" applyProtection="0">
      <alignment horizontal="right" vertical="center"/>
    </xf>
    <xf numFmtId="4" fontId="18" fillId="37" borderId="63" applyNumberFormat="0" applyProtection="0">
      <alignment horizontal="right" vertical="center"/>
    </xf>
    <xf numFmtId="4" fontId="18" fillId="37" borderId="63" applyNumberFormat="0" applyProtection="0">
      <alignment horizontal="right" vertical="center"/>
    </xf>
    <xf numFmtId="4" fontId="18" fillId="37" borderId="63" applyNumberFormat="0" applyProtection="0">
      <alignment horizontal="right" vertical="center"/>
    </xf>
    <xf numFmtId="4" fontId="18" fillId="38" borderId="63" applyNumberFormat="0" applyProtection="0">
      <alignment horizontal="right" vertical="center"/>
    </xf>
    <xf numFmtId="4" fontId="18" fillId="38" borderId="63" applyNumberFormat="0" applyProtection="0">
      <alignment horizontal="right" vertical="center"/>
    </xf>
    <xf numFmtId="4" fontId="18" fillId="38" borderId="63" applyNumberFormat="0" applyProtection="0">
      <alignment horizontal="right" vertical="center"/>
    </xf>
    <xf numFmtId="4" fontId="18" fillId="38" borderId="63" applyNumberFormat="0" applyProtection="0">
      <alignment horizontal="right" vertical="center"/>
    </xf>
    <xf numFmtId="4" fontId="18" fillId="39" borderId="65" applyNumberFormat="0" applyProtection="0">
      <alignment horizontal="left" vertical="center" indent="1"/>
    </xf>
    <xf numFmtId="4" fontId="18" fillId="39" borderId="65" applyNumberFormat="0" applyProtection="0">
      <alignment horizontal="left" vertical="center" indent="1"/>
    </xf>
    <xf numFmtId="4" fontId="18" fillId="39" borderId="65" applyNumberFormat="0" applyProtection="0">
      <alignment horizontal="left" vertical="center" indent="1"/>
    </xf>
    <xf numFmtId="4" fontId="18" fillId="39" borderId="65" applyNumberFormat="0" applyProtection="0">
      <alignment horizontal="left" vertical="center" indent="1"/>
    </xf>
    <xf numFmtId="4" fontId="28" fillId="40" borderId="65" applyNumberFormat="0" applyProtection="0">
      <alignment horizontal="left" vertical="center" indent="1"/>
    </xf>
    <xf numFmtId="4" fontId="28" fillId="40" borderId="65" applyNumberFormat="0" applyProtection="0">
      <alignment horizontal="left" vertical="center" indent="1"/>
    </xf>
    <xf numFmtId="4" fontId="28" fillId="40" borderId="65" applyNumberFormat="0" applyProtection="0">
      <alignment horizontal="left" vertical="center" indent="1"/>
    </xf>
    <xf numFmtId="4" fontId="28" fillId="40" borderId="65" applyNumberFormat="0" applyProtection="0">
      <alignment horizontal="left" vertical="center" indent="1"/>
    </xf>
    <xf numFmtId="4" fontId="28" fillId="40" borderId="65" applyNumberFormat="0" applyProtection="0">
      <alignment horizontal="left" vertical="center" indent="1"/>
    </xf>
    <xf numFmtId="4" fontId="28" fillId="40" borderId="65" applyNumberFormat="0" applyProtection="0">
      <alignment horizontal="left" vertical="center" indent="1"/>
    </xf>
    <xf numFmtId="4" fontId="28" fillId="40" borderId="65" applyNumberFormat="0" applyProtection="0">
      <alignment horizontal="left" vertical="center" indent="1"/>
    </xf>
    <xf numFmtId="4" fontId="28" fillId="40" borderId="65" applyNumberFormat="0" applyProtection="0">
      <alignment horizontal="left" vertical="center" indent="1"/>
    </xf>
    <xf numFmtId="4" fontId="18" fillId="41" borderId="63" applyNumberFormat="0" applyProtection="0">
      <alignment horizontal="right" vertical="center"/>
    </xf>
    <xf numFmtId="4" fontId="18" fillId="41" borderId="63" applyNumberFormat="0" applyProtection="0">
      <alignment horizontal="right" vertical="center"/>
    </xf>
    <xf numFmtId="4" fontId="18" fillId="41" borderId="63" applyNumberFormat="0" applyProtection="0">
      <alignment horizontal="right" vertical="center"/>
    </xf>
    <xf numFmtId="4" fontId="18" fillId="41" borderId="63" applyNumberFormat="0" applyProtection="0">
      <alignment horizontal="right" vertical="center"/>
    </xf>
    <xf numFmtId="4" fontId="18" fillId="42" borderId="65" applyNumberFormat="0" applyProtection="0">
      <alignment horizontal="left" vertical="center" indent="1"/>
    </xf>
    <xf numFmtId="4" fontId="18" fillId="42" borderId="65" applyNumberFormat="0" applyProtection="0">
      <alignment horizontal="left" vertical="center" indent="1"/>
    </xf>
    <xf numFmtId="4" fontId="18" fillId="42" borderId="65" applyNumberFormat="0" applyProtection="0">
      <alignment horizontal="left" vertical="center" indent="1"/>
    </xf>
    <xf numFmtId="4" fontId="18" fillId="42" borderId="65" applyNumberFormat="0" applyProtection="0">
      <alignment horizontal="left" vertical="center" indent="1"/>
    </xf>
    <xf numFmtId="4" fontId="18" fillId="41" borderId="65" applyNumberFormat="0" applyProtection="0">
      <alignment horizontal="left" vertical="center" indent="1"/>
    </xf>
    <xf numFmtId="4" fontId="18" fillId="41" borderId="65" applyNumberFormat="0" applyProtection="0">
      <alignment horizontal="left" vertical="center" indent="1"/>
    </xf>
    <xf numFmtId="4" fontId="18" fillId="41" borderId="65" applyNumberFormat="0" applyProtection="0">
      <alignment horizontal="left" vertical="center" indent="1"/>
    </xf>
    <xf numFmtId="4" fontId="18" fillId="41" borderId="65" applyNumberFormat="0" applyProtection="0">
      <alignment horizontal="left" vertical="center" indent="1"/>
    </xf>
    <xf numFmtId="0" fontId="18" fillId="43" borderId="63" applyNumberFormat="0" applyProtection="0">
      <alignment horizontal="left" vertical="center" indent="1"/>
    </xf>
    <xf numFmtId="0" fontId="18" fillId="43" borderId="63" applyNumberFormat="0" applyProtection="0">
      <alignment horizontal="left" vertical="center" indent="1"/>
    </xf>
    <xf numFmtId="0" fontId="18" fillId="43" borderId="63" applyNumberFormat="0" applyProtection="0">
      <alignment horizontal="left" vertical="center" indent="1"/>
    </xf>
    <xf numFmtId="0" fontId="18" fillId="43" borderId="63" applyNumberFormat="0" applyProtection="0">
      <alignment horizontal="left" vertical="center" indent="1"/>
    </xf>
    <xf numFmtId="0" fontId="18" fillId="40" borderId="64" applyNumberFormat="0" applyProtection="0">
      <alignment horizontal="left" vertical="top" indent="1"/>
    </xf>
    <xf numFmtId="0" fontId="18" fillId="40" borderId="64" applyNumberFormat="0" applyProtection="0">
      <alignment horizontal="left" vertical="top" indent="1"/>
    </xf>
    <xf numFmtId="0" fontId="18" fillId="40" borderId="64" applyNumberFormat="0" applyProtection="0">
      <alignment horizontal="left" vertical="top" indent="1"/>
    </xf>
    <xf numFmtId="0" fontId="18" fillId="40" borderId="64" applyNumberFormat="0" applyProtection="0">
      <alignment horizontal="left" vertical="top" indent="1"/>
    </xf>
    <xf numFmtId="0" fontId="18" fillId="44" borderId="63" applyNumberFormat="0" applyProtection="0">
      <alignment horizontal="left" vertical="center" indent="1"/>
    </xf>
    <xf numFmtId="0" fontId="18" fillId="44" borderId="63" applyNumberFormat="0" applyProtection="0">
      <alignment horizontal="left" vertical="center" indent="1"/>
    </xf>
    <xf numFmtId="0" fontId="18" fillId="44" borderId="63" applyNumberFormat="0" applyProtection="0">
      <alignment horizontal="left" vertical="center" indent="1"/>
    </xf>
    <xf numFmtId="0" fontId="18" fillId="44" borderId="63" applyNumberFormat="0" applyProtection="0">
      <alignment horizontal="left" vertical="center" indent="1"/>
    </xf>
    <xf numFmtId="0" fontId="18" fillId="41" borderId="64" applyNumberFormat="0" applyProtection="0">
      <alignment horizontal="left" vertical="top" indent="1"/>
    </xf>
    <xf numFmtId="0" fontId="18" fillId="41" borderId="64" applyNumberFormat="0" applyProtection="0">
      <alignment horizontal="left" vertical="top" indent="1"/>
    </xf>
    <xf numFmtId="0" fontId="18" fillId="41" borderId="64" applyNumberFormat="0" applyProtection="0">
      <alignment horizontal="left" vertical="top" indent="1"/>
    </xf>
    <xf numFmtId="0" fontId="18" fillId="41" borderId="64" applyNumberFormat="0" applyProtection="0">
      <alignment horizontal="left" vertical="top" indent="1"/>
    </xf>
    <xf numFmtId="0" fontId="18" fillId="45" borderId="63" applyNumberFormat="0" applyProtection="0">
      <alignment horizontal="left" vertical="center" indent="1"/>
    </xf>
    <xf numFmtId="0" fontId="18" fillId="45" borderId="63" applyNumberFormat="0" applyProtection="0">
      <alignment horizontal="left" vertical="center" indent="1"/>
    </xf>
    <xf numFmtId="0" fontId="18" fillId="45" borderId="63" applyNumberFormat="0" applyProtection="0">
      <alignment horizontal="left" vertical="center" indent="1"/>
    </xf>
    <xf numFmtId="0" fontId="18" fillId="45" borderId="63" applyNumberFormat="0" applyProtection="0">
      <alignment horizontal="left" vertical="center" indent="1"/>
    </xf>
    <xf numFmtId="0" fontId="18" fillId="45" borderId="64" applyNumberFormat="0" applyProtection="0">
      <alignment horizontal="left" vertical="top" indent="1"/>
    </xf>
    <xf numFmtId="0" fontId="18" fillId="45" borderId="64" applyNumberFormat="0" applyProtection="0">
      <alignment horizontal="left" vertical="top" indent="1"/>
    </xf>
    <xf numFmtId="0" fontId="18" fillId="45" borderId="64" applyNumberFormat="0" applyProtection="0">
      <alignment horizontal="left" vertical="top" indent="1"/>
    </xf>
    <xf numFmtId="0" fontId="18" fillId="45" borderId="64" applyNumberFormat="0" applyProtection="0">
      <alignment horizontal="left" vertical="top" indent="1"/>
    </xf>
    <xf numFmtId="0" fontId="18" fillId="42" borderId="63" applyNumberFormat="0" applyProtection="0">
      <alignment horizontal="left" vertical="center" indent="1"/>
    </xf>
    <xf numFmtId="0" fontId="18" fillId="42" borderId="63" applyNumberFormat="0" applyProtection="0">
      <alignment horizontal="left" vertical="center" indent="1"/>
    </xf>
    <xf numFmtId="0" fontId="18" fillId="42" borderId="63" applyNumberFormat="0" applyProtection="0">
      <alignment horizontal="left" vertical="center" indent="1"/>
    </xf>
    <xf numFmtId="0" fontId="18" fillId="42" borderId="63" applyNumberFormat="0" applyProtection="0">
      <alignment horizontal="left" vertical="center" indent="1"/>
    </xf>
    <xf numFmtId="0" fontId="18" fillId="42" borderId="64" applyNumberFormat="0" applyProtection="0">
      <alignment horizontal="left" vertical="top" indent="1"/>
    </xf>
    <xf numFmtId="0" fontId="18" fillId="42" borderId="64" applyNumberFormat="0" applyProtection="0">
      <alignment horizontal="left" vertical="top" indent="1"/>
    </xf>
    <xf numFmtId="0" fontId="18" fillId="42" borderId="64" applyNumberFormat="0" applyProtection="0">
      <alignment horizontal="left" vertical="top" indent="1"/>
    </xf>
    <xf numFmtId="0" fontId="18" fillId="42" borderId="64" applyNumberFormat="0" applyProtection="0">
      <alignment horizontal="left" vertical="top" indent="1"/>
    </xf>
    <xf numFmtId="0" fontId="18" fillId="46" borderId="66" applyNumberFormat="0">
      <protection locked="0"/>
    </xf>
    <xf numFmtId="0" fontId="18" fillId="46" borderId="66" applyNumberFormat="0">
      <protection locked="0"/>
    </xf>
    <xf numFmtId="0" fontId="29" fillId="40" borderId="67" applyBorder="0"/>
    <xf numFmtId="0" fontId="29" fillId="40" borderId="67" applyBorder="0"/>
    <xf numFmtId="0" fontId="29" fillId="40" borderId="67" applyBorder="0"/>
    <xf numFmtId="0" fontId="29" fillId="40" borderId="67" applyBorder="0"/>
    <xf numFmtId="4" fontId="30" fillId="47" borderId="64" applyNumberFormat="0" applyProtection="0">
      <alignment vertical="center"/>
    </xf>
    <xf numFmtId="4" fontId="30" fillId="47" borderId="64" applyNumberFormat="0" applyProtection="0">
      <alignment vertical="center"/>
    </xf>
    <xf numFmtId="4" fontId="30" fillId="47" borderId="64" applyNumberFormat="0" applyProtection="0">
      <alignment vertical="center"/>
    </xf>
    <xf numFmtId="4" fontId="30" fillId="47" borderId="64" applyNumberFormat="0" applyProtection="0">
      <alignment vertical="center"/>
    </xf>
    <xf numFmtId="4" fontId="26" fillId="48" borderId="68" applyNumberFormat="0" applyProtection="0">
      <alignment vertical="center"/>
    </xf>
    <xf numFmtId="4" fontId="26" fillId="48" borderId="68" applyNumberFormat="0" applyProtection="0">
      <alignment vertical="center"/>
    </xf>
    <xf numFmtId="4" fontId="26" fillId="48" borderId="68" applyNumberFormat="0" applyProtection="0">
      <alignment vertical="center"/>
    </xf>
    <xf numFmtId="4" fontId="26" fillId="48" borderId="68" applyNumberFormat="0" applyProtection="0">
      <alignment vertical="center"/>
    </xf>
    <xf numFmtId="4" fontId="30" fillId="43" borderId="64" applyNumberFormat="0" applyProtection="0">
      <alignment horizontal="left" vertical="center" indent="1"/>
    </xf>
    <xf numFmtId="4" fontId="30" fillId="43" borderId="64" applyNumberFormat="0" applyProtection="0">
      <alignment horizontal="left" vertical="center" indent="1"/>
    </xf>
    <xf numFmtId="4" fontId="30" fillId="43" borderId="64" applyNumberFormat="0" applyProtection="0">
      <alignment horizontal="left" vertical="center" indent="1"/>
    </xf>
    <xf numFmtId="4" fontId="30" fillId="43" borderId="64" applyNumberFormat="0" applyProtection="0">
      <alignment horizontal="left" vertical="center" indent="1"/>
    </xf>
    <xf numFmtId="0" fontId="30" fillId="47" borderId="64" applyNumberFormat="0" applyProtection="0">
      <alignment horizontal="left" vertical="top" indent="1"/>
    </xf>
    <xf numFmtId="0" fontId="30" fillId="47" borderId="64" applyNumberFormat="0" applyProtection="0">
      <alignment horizontal="left" vertical="top" indent="1"/>
    </xf>
    <xf numFmtId="0" fontId="30" fillId="47" borderId="64" applyNumberFormat="0" applyProtection="0">
      <alignment horizontal="left" vertical="top" indent="1"/>
    </xf>
    <xf numFmtId="0" fontId="30" fillId="47" borderId="64" applyNumberFormat="0" applyProtection="0">
      <alignment horizontal="left" vertical="top" indent="1"/>
    </xf>
    <xf numFmtId="4" fontId="18" fillId="0" borderId="63" applyNumberFormat="0" applyProtection="0">
      <alignment horizontal="right" vertical="center"/>
    </xf>
    <xf numFmtId="4" fontId="18" fillId="0" borderId="63" applyNumberFormat="0" applyProtection="0">
      <alignment horizontal="right" vertical="center"/>
    </xf>
    <xf numFmtId="4" fontId="18" fillId="0" borderId="63" applyNumberFormat="0" applyProtection="0">
      <alignment horizontal="right" vertical="center"/>
    </xf>
    <xf numFmtId="4" fontId="18" fillId="0" borderId="63" applyNumberFormat="0" applyProtection="0">
      <alignment horizontal="right" vertical="center"/>
    </xf>
    <xf numFmtId="4" fontId="18" fillId="0" borderId="63" applyNumberFormat="0" applyProtection="0">
      <alignment horizontal="right" vertical="center"/>
    </xf>
    <xf numFmtId="4" fontId="26" fillId="49" borderId="63" applyNumberFormat="0" applyProtection="0">
      <alignment horizontal="right" vertical="center"/>
    </xf>
    <xf numFmtId="4" fontId="26" fillId="49" borderId="63" applyNumberFormat="0" applyProtection="0">
      <alignment horizontal="right" vertical="center"/>
    </xf>
    <xf numFmtId="4" fontId="26" fillId="49" borderId="63" applyNumberFormat="0" applyProtection="0">
      <alignment horizontal="right" vertical="center"/>
    </xf>
    <xf numFmtId="4" fontId="26" fillId="49" borderId="63" applyNumberFormat="0" applyProtection="0">
      <alignment horizontal="right" vertical="center"/>
    </xf>
    <xf numFmtId="4" fontId="18" fillId="7" borderId="63" applyNumberFormat="0" applyProtection="0">
      <alignment horizontal="left" vertical="center" indent="1"/>
    </xf>
    <xf numFmtId="0" fontId="28" fillId="50" borderId="69" applyNumberFormat="0" applyProtection="0">
      <alignment horizontal="left" vertical="center" indent="1"/>
    </xf>
    <xf numFmtId="4" fontId="18" fillId="7" borderId="63" applyNumberFormat="0" applyProtection="0">
      <alignment horizontal="left" vertical="center" indent="1"/>
    </xf>
    <xf numFmtId="4" fontId="18" fillId="7" borderId="63" applyNumberFormat="0" applyProtection="0">
      <alignment horizontal="left" vertical="center" indent="1"/>
    </xf>
    <xf numFmtId="4" fontId="18" fillId="7" borderId="63" applyNumberFormat="0" applyProtection="0">
      <alignment horizontal="left" vertical="center" indent="1"/>
    </xf>
    <xf numFmtId="4" fontId="18" fillId="7" borderId="63" applyNumberFormat="0" applyProtection="0">
      <alignment horizontal="left" vertical="center" indent="1"/>
    </xf>
    <xf numFmtId="4" fontId="18" fillId="7" borderId="63" applyNumberFormat="0" applyProtection="0">
      <alignment horizontal="left" vertical="center" indent="1"/>
    </xf>
    <xf numFmtId="4" fontId="18" fillId="7" borderId="63" applyNumberFormat="0" applyProtection="0">
      <alignment horizontal="left" vertical="center" indent="1"/>
    </xf>
    <xf numFmtId="0" fontId="30" fillId="41" borderId="64" applyNumberFormat="0" applyProtection="0">
      <alignment horizontal="left" vertical="top" indent="1"/>
    </xf>
    <xf numFmtId="0" fontId="30" fillId="41" borderId="64" applyNumberFormat="0" applyProtection="0">
      <alignment horizontal="left" vertical="top" indent="1"/>
    </xf>
    <xf numFmtId="0" fontId="30" fillId="41" borderId="64" applyNumberFormat="0" applyProtection="0">
      <alignment horizontal="left" vertical="top" indent="1"/>
    </xf>
    <xf numFmtId="0" fontId="30" fillId="41" borderId="64" applyNumberFormat="0" applyProtection="0">
      <alignment horizontal="left" vertical="top" indent="1"/>
    </xf>
    <xf numFmtId="4" fontId="31" fillId="51" borderId="65" applyNumberFormat="0" applyProtection="0">
      <alignment horizontal="left" vertical="center" indent="1"/>
    </xf>
    <xf numFmtId="4" fontId="31" fillId="51" borderId="65" applyNumberFormat="0" applyProtection="0">
      <alignment horizontal="left" vertical="center" indent="1"/>
    </xf>
    <xf numFmtId="4" fontId="31" fillId="51" borderId="65" applyNumberFormat="0" applyProtection="0">
      <alignment horizontal="left" vertical="center" indent="1"/>
    </xf>
    <xf numFmtId="4" fontId="31" fillId="51" borderId="65" applyNumberFormat="0" applyProtection="0">
      <alignment horizontal="left" vertical="center" indent="1"/>
    </xf>
    <xf numFmtId="0" fontId="18" fillId="52" borderId="68"/>
    <xf numFmtId="0" fontId="18" fillId="52" borderId="68"/>
    <xf numFmtId="0" fontId="18" fillId="52" borderId="68"/>
    <xf numFmtId="0" fontId="18" fillId="52" borderId="68"/>
    <xf numFmtId="4" fontId="32" fillId="46" borderId="63" applyNumberFormat="0" applyProtection="0">
      <alignment horizontal="right" vertical="center"/>
    </xf>
    <xf numFmtId="4" fontId="32" fillId="46" borderId="63" applyNumberFormat="0" applyProtection="0">
      <alignment horizontal="right" vertical="center"/>
    </xf>
    <xf numFmtId="4" fontId="32" fillId="46" borderId="63" applyNumberFormat="0" applyProtection="0">
      <alignment horizontal="right" vertical="center"/>
    </xf>
    <xf numFmtId="4" fontId="32" fillId="46" borderId="63" applyNumberFormat="0" applyProtection="0">
      <alignment horizontal="right" vertical="center"/>
    </xf>
    <xf numFmtId="0" fontId="33" fillId="0" borderId="62" applyNumberFormat="0" applyFill="0" applyBorder="0" applyAlignment="0" applyProtection="0"/>
    <xf numFmtId="0" fontId="22" fillId="53" borderId="62" applyNumberFormat="0" applyBorder="0" applyAlignment="0" applyProtection="0"/>
    <xf numFmtId="0" fontId="22" fillId="54" borderId="62" applyNumberFormat="0" applyBorder="0" applyAlignment="0" applyProtection="0"/>
    <xf numFmtId="0" fontId="22" fillId="55" borderId="62" applyNumberFormat="0" applyBorder="0" applyAlignment="0" applyProtection="0"/>
    <xf numFmtId="0" fontId="22" fillId="56" borderId="62" applyNumberFormat="0" applyBorder="0" applyAlignment="0" applyProtection="0"/>
    <xf numFmtId="0" fontId="22" fillId="10" borderId="62" applyNumberFormat="0" applyBorder="0" applyAlignment="0" applyProtection="0"/>
    <xf numFmtId="0" fontId="22" fillId="57" borderId="62" applyNumberFormat="0" applyBorder="0" applyAlignment="0" applyProtection="0"/>
    <xf numFmtId="0" fontId="34" fillId="0" borderId="62" applyNumberFormat="0" applyFill="0" applyBorder="0" applyAlignment="0" applyProtection="0"/>
    <xf numFmtId="0" fontId="35" fillId="58" borderId="63" applyNumberFormat="0" applyAlignment="0" applyProtection="0"/>
    <xf numFmtId="0" fontId="35" fillId="58" borderId="63" applyNumberFormat="0" applyAlignment="0" applyProtection="0"/>
    <xf numFmtId="0" fontId="35" fillId="58" borderId="63" applyNumberFormat="0" applyAlignment="0" applyProtection="0"/>
    <xf numFmtId="0" fontId="35" fillId="58" borderId="63" applyNumberFormat="0" applyAlignment="0" applyProtection="0"/>
    <xf numFmtId="0" fontId="36" fillId="20" borderId="62" applyNumberFormat="0" applyBorder="0" applyAlignment="0" applyProtection="0"/>
    <xf numFmtId="0" fontId="18" fillId="20" borderId="63" applyNumberFormat="0" applyFont="0" applyAlignment="0" applyProtection="0"/>
    <xf numFmtId="0" fontId="18" fillId="20" borderId="63" applyNumberFormat="0" applyFont="0" applyAlignment="0" applyProtection="0"/>
    <xf numFmtId="0" fontId="18" fillId="20" borderId="63" applyNumberFormat="0" applyFont="0" applyAlignment="0" applyProtection="0"/>
    <xf numFmtId="0" fontId="18" fillId="20" borderId="63" applyNumberFormat="0" applyFont="0" applyAlignment="0" applyProtection="0"/>
    <xf numFmtId="9" fontId="37" fillId="0" borderId="62" applyFont="0" applyFill="0" applyBorder="0" applyAlignment="0" applyProtection="0"/>
    <xf numFmtId="9" fontId="18" fillId="0" borderId="62" applyFont="0" applyFill="0" applyBorder="0" applyAlignment="0" applyProtection="0">
      <alignment vertical="center"/>
    </xf>
    <xf numFmtId="0" fontId="38" fillId="21" borderId="62" applyNumberFormat="0" applyBorder="0" applyAlignment="0" applyProtection="0"/>
    <xf numFmtId="0" fontId="39" fillId="56" borderId="70" applyNumberFormat="0" applyAlignment="0" applyProtection="0"/>
    <xf numFmtId="176" fontId="40" fillId="0" borderId="62" applyFont="0" applyFill="0" applyBorder="0" applyAlignment="0" applyProtection="0">
      <alignment vertical="center"/>
    </xf>
    <xf numFmtId="176" fontId="7" fillId="0" borderId="62" applyFont="0" applyFill="0" applyBorder="0" applyAlignment="0" applyProtection="0">
      <alignment vertical="center"/>
    </xf>
    <xf numFmtId="178" fontId="20" fillId="0" borderId="62" applyFont="0" applyFill="0" applyBorder="0" applyAlignment="0" applyProtection="0">
      <alignment vertical="center"/>
    </xf>
    <xf numFmtId="176" fontId="7" fillId="0" borderId="62" applyFont="0" applyFill="0" applyBorder="0" applyAlignment="0" applyProtection="0">
      <alignment vertical="center"/>
    </xf>
    <xf numFmtId="0" fontId="38" fillId="0" borderId="71" applyNumberFormat="0" applyFill="0" applyAlignment="0" applyProtection="0"/>
    <xf numFmtId="0" fontId="25" fillId="0" borderId="72" applyNumberFormat="0" applyFill="0" applyAlignment="0" applyProtection="0"/>
    <xf numFmtId="0" fontId="25" fillId="0" borderId="72" applyNumberFormat="0" applyFill="0" applyAlignment="0" applyProtection="0"/>
    <xf numFmtId="0" fontId="25" fillId="0" borderId="72" applyNumberFormat="0" applyFill="0" applyAlignment="0" applyProtection="0"/>
    <xf numFmtId="0" fontId="41" fillId="21" borderId="63" applyNumberFormat="0" applyAlignment="0" applyProtection="0"/>
    <xf numFmtId="0" fontId="41" fillId="21" borderId="63" applyNumberFormat="0" applyAlignment="0" applyProtection="0"/>
    <xf numFmtId="0" fontId="41" fillId="21" borderId="63" applyNumberFormat="0" applyAlignment="0" applyProtection="0"/>
    <xf numFmtId="0" fontId="41" fillId="21" borderId="63" applyNumberFormat="0" applyAlignment="0" applyProtection="0"/>
    <xf numFmtId="0" fontId="42" fillId="0" borderId="73" applyNumberFormat="0" applyFill="0" applyAlignment="0" applyProtection="0"/>
    <xf numFmtId="0" fontId="43" fillId="0" borderId="74" applyNumberFormat="0" applyFill="0" applyAlignment="0" applyProtection="0"/>
    <xf numFmtId="0" fontId="44" fillId="0" borderId="75" applyNumberFormat="0" applyFill="0" applyAlignment="0" applyProtection="0"/>
    <xf numFmtId="0" fontId="44" fillId="0" borderId="62" applyNumberFormat="0" applyFill="0" applyBorder="0" applyAlignment="0" applyProtection="0"/>
    <xf numFmtId="0" fontId="21" fillId="15" borderId="62" applyNumberFormat="0" applyBorder="0" applyAlignment="0" applyProtection="0"/>
    <xf numFmtId="0" fontId="45" fillId="58" borderId="69" applyNumberFormat="0" applyAlignment="0" applyProtection="0"/>
    <xf numFmtId="0" fontId="45" fillId="58" borderId="69" applyNumberFormat="0" applyAlignment="0" applyProtection="0"/>
    <xf numFmtId="0" fontId="45" fillId="58" borderId="69" applyNumberFormat="0" applyAlignment="0" applyProtection="0"/>
    <xf numFmtId="0" fontId="45" fillId="58" borderId="69" applyNumberFormat="0" applyAlignment="0" applyProtection="0"/>
    <xf numFmtId="0" fontId="18" fillId="59" borderId="62"/>
    <xf numFmtId="0" fontId="37" fillId="0" borderId="62"/>
    <xf numFmtId="0" fontId="28" fillId="0" borderId="62"/>
    <xf numFmtId="0" fontId="40" fillId="0" borderId="62">
      <alignment vertical="center"/>
    </xf>
    <xf numFmtId="0" fontId="7" fillId="0" borderId="62">
      <alignment vertical="center"/>
    </xf>
    <xf numFmtId="0" fontId="18" fillId="59" borderId="62"/>
    <xf numFmtId="0" fontId="18" fillId="59" borderId="62"/>
    <xf numFmtId="0" fontId="18" fillId="59" borderId="62"/>
    <xf numFmtId="0" fontId="18" fillId="59" borderId="62"/>
    <xf numFmtId="0" fontId="18" fillId="59" borderId="62"/>
    <xf numFmtId="0" fontId="19" fillId="0" borderId="62"/>
    <xf numFmtId="4" fontId="18" fillId="7" borderId="63" applyNumberFormat="0" applyProtection="0">
      <alignment horizontal="left" vertical="center" indent="1"/>
    </xf>
    <xf numFmtId="176" fontId="46" fillId="0" borderId="0" applyFont="0" applyFill="0" applyBorder="0" applyAlignment="0" applyProtection="0">
      <alignment vertical="center"/>
    </xf>
    <xf numFmtId="0" fontId="37" fillId="0" borderId="62"/>
    <xf numFmtId="176" fontId="6" fillId="0" borderId="62" applyFont="0" applyFill="0" applyBorder="0" applyAlignment="0" applyProtection="0">
      <alignment vertical="center"/>
    </xf>
    <xf numFmtId="0" fontId="6" fillId="0" borderId="62">
      <alignment vertical="center"/>
    </xf>
    <xf numFmtId="9" fontId="6" fillId="0" borderId="62" applyFont="0" applyFill="0" applyBorder="0" applyAlignment="0" applyProtection="0">
      <alignment vertical="center"/>
    </xf>
    <xf numFmtId="176" fontId="6" fillId="0" borderId="62" applyFont="0" applyFill="0" applyBorder="0" applyAlignment="0" applyProtection="0">
      <alignment vertical="center"/>
    </xf>
    <xf numFmtId="176" fontId="6" fillId="0" borderId="62" applyFont="0" applyFill="0" applyBorder="0" applyAlignment="0" applyProtection="0">
      <alignment vertical="center"/>
    </xf>
    <xf numFmtId="176" fontId="6" fillId="0" borderId="62" applyFont="0" applyFill="0" applyBorder="0" applyAlignment="0" applyProtection="0">
      <alignment vertical="center"/>
    </xf>
    <xf numFmtId="176" fontId="6" fillId="0" borderId="62" applyFont="0" applyFill="0" applyBorder="0" applyAlignment="0" applyProtection="0">
      <alignment vertical="center"/>
    </xf>
    <xf numFmtId="0" fontId="6" fillId="0" borderId="62">
      <alignment vertical="center"/>
    </xf>
    <xf numFmtId="176" fontId="19" fillId="0" borderId="62" applyFont="0" applyFill="0" applyBorder="0" applyAlignment="0" applyProtection="0">
      <alignment vertical="center"/>
    </xf>
    <xf numFmtId="9" fontId="19" fillId="0" borderId="62" applyFont="0" applyFill="0" applyBorder="0" applyAlignment="0" applyProtection="0">
      <alignment vertical="center"/>
    </xf>
    <xf numFmtId="176" fontId="5" fillId="0" borderId="62" applyFont="0" applyFill="0" applyBorder="0" applyAlignment="0" applyProtection="0">
      <alignment vertical="center"/>
    </xf>
    <xf numFmtId="0" fontId="5" fillId="0" borderId="62">
      <alignment vertical="center"/>
    </xf>
    <xf numFmtId="9" fontId="5" fillId="0" borderId="62" applyFont="0" applyFill="0" applyBorder="0" applyAlignment="0" applyProtection="0">
      <alignment vertical="center"/>
    </xf>
    <xf numFmtId="176" fontId="5" fillId="0" borderId="62" applyFont="0" applyFill="0" applyBorder="0" applyAlignment="0" applyProtection="0">
      <alignment vertical="center"/>
    </xf>
    <xf numFmtId="176" fontId="5" fillId="0" borderId="62" applyFont="0" applyFill="0" applyBorder="0" applyAlignment="0" applyProtection="0">
      <alignment vertical="center"/>
    </xf>
    <xf numFmtId="176" fontId="5" fillId="0" borderId="62" applyFont="0" applyFill="0" applyBorder="0" applyAlignment="0" applyProtection="0">
      <alignment vertical="center"/>
    </xf>
    <xf numFmtId="176" fontId="5" fillId="0" borderId="62" applyFont="0" applyFill="0" applyBorder="0" applyAlignment="0" applyProtection="0">
      <alignment vertical="center"/>
    </xf>
    <xf numFmtId="0" fontId="5" fillId="0" borderId="62">
      <alignment vertical="center"/>
    </xf>
    <xf numFmtId="0" fontId="4" fillId="0" borderId="62">
      <alignment vertical="center"/>
    </xf>
    <xf numFmtId="0" fontId="28" fillId="0" borderId="62"/>
    <xf numFmtId="0" fontId="40" fillId="0" borderId="62">
      <alignment vertical="center"/>
    </xf>
    <xf numFmtId="0" fontId="56" fillId="0" borderId="62"/>
    <xf numFmtId="176" fontId="3" fillId="0" borderId="62" applyFont="0" applyFill="0" applyBorder="0" applyAlignment="0" applyProtection="0">
      <alignment vertical="center"/>
    </xf>
    <xf numFmtId="0" fontId="3" fillId="0" borderId="62">
      <alignment vertical="center"/>
    </xf>
    <xf numFmtId="9" fontId="3" fillId="0" borderId="62" applyFont="0" applyFill="0" applyBorder="0" applyAlignment="0" applyProtection="0">
      <alignment vertical="center"/>
    </xf>
    <xf numFmtId="176" fontId="3" fillId="0" borderId="62" applyFont="0" applyFill="0" applyBorder="0" applyAlignment="0" applyProtection="0">
      <alignment vertical="center"/>
    </xf>
    <xf numFmtId="176" fontId="3" fillId="0" borderId="62" applyFont="0" applyFill="0" applyBorder="0" applyAlignment="0" applyProtection="0">
      <alignment vertical="center"/>
    </xf>
    <xf numFmtId="176" fontId="3" fillId="0" borderId="62" applyFont="0" applyFill="0" applyBorder="0" applyAlignment="0" applyProtection="0">
      <alignment vertical="center"/>
    </xf>
    <xf numFmtId="176" fontId="3" fillId="0" borderId="62" applyFont="0" applyFill="0" applyBorder="0" applyAlignment="0" applyProtection="0">
      <alignment vertical="center"/>
    </xf>
    <xf numFmtId="0" fontId="3" fillId="0" borderId="62">
      <alignment vertical="center"/>
    </xf>
    <xf numFmtId="176" fontId="3" fillId="0" borderId="62" applyFont="0" applyFill="0" applyBorder="0" applyAlignment="0" applyProtection="0">
      <alignment vertical="center"/>
    </xf>
    <xf numFmtId="0" fontId="3" fillId="0" borderId="62">
      <alignment vertical="center"/>
    </xf>
    <xf numFmtId="9" fontId="3" fillId="0" borderId="62" applyFont="0" applyFill="0" applyBorder="0" applyAlignment="0" applyProtection="0">
      <alignment vertical="center"/>
    </xf>
    <xf numFmtId="176" fontId="3" fillId="0" borderId="62" applyFont="0" applyFill="0" applyBorder="0" applyAlignment="0" applyProtection="0">
      <alignment vertical="center"/>
    </xf>
    <xf numFmtId="176" fontId="3" fillId="0" borderId="62" applyFont="0" applyFill="0" applyBorder="0" applyAlignment="0" applyProtection="0">
      <alignment vertical="center"/>
    </xf>
    <xf numFmtId="176" fontId="3" fillId="0" borderId="62" applyFont="0" applyFill="0" applyBorder="0" applyAlignment="0" applyProtection="0">
      <alignment vertical="center"/>
    </xf>
    <xf numFmtId="176" fontId="3" fillId="0" borderId="62" applyFont="0" applyFill="0" applyBorder="0" applyAlignment="0" applyProtection="0">
      <alignment vertical="center"/>
    </xf>
    <xf numFmtId="0" fontId="3" fillId="0" borderId="62">
      <alignment vertical="center"/>
    </xf>
    <xf numFmtId="176" fontId="3" fillId="0" borderId="62" applyFont="0" applyFill="0" applyBorder="0" applyAlignment="0" applyProtection="0">
      <alignment vertical="center"/>
    </xf>
    <xf numFmtId="0" fontId="3" fillId="0" borderId="62">
      <alignment vertical="center"/>
    </xf>
    <xf numFmtId="9" fontId="3" fillId="0" borderId="62" applyFont="0" applyFill="0" applyBorder="0" applyAlignment="0" applyProtection="0">
      <alignment vertical="center"/>
    </xf>
    <xf numFmtId="176" fontId="3" fillId="0" borderId="62" applyFont="0" applyFill="0" applyBorder="0" applyAlignment="0" applyProtection="0">
      <alignment vertical="center"/>
    </xf>
    <xf numFmtId="176" fontId="3" fillId="0" borderId="62" applyFont="0" applyFill="0" applyBorder="0" applyAlignment="0" applyProtection="0">
      <alignment vertical="center"/>
    </xf>
    <xf numFmtId="176" fontId="3" fillId="0" borderId="62" applyFont="0" applyFill="0" applyBorder="0" applyAlignment="0" applyProtection="0">
      <alignment vertical="center"/>
    </xf>
    <xf numFmtId="176" fontId="3" fillId="0" borderId="62" applyFont="0" applyFill="0" applyBorder="0" applyAlignment="0" applyProtection="0">
      <alignment vertical="center"/>
    </xf>
    <xf numFmtId="0" fontId="3" fillId="0" borderId="62">
      <alignment vertical="center"/>
    </xf>
    <xf numFmtId="0" fontId="3" fillId="0" borderId="62">
      <alignment vertical="center"/>
    </xf>
    <xf numFmtId="0" fontId="56" fillId="0" borderId="62"/>
    <xf numFmtId="176" fontId="2" fillId="0" borderId="62" applyFont="0" applyFill="0" applyBorder="0" applyAlignment="0" applyProtection="0">
      <alignment vertical="center"/>
    </xf>
    <xf numFmtId="0" fontId="2" fillId="0" borderId="62">
      <alignment vertical="center"/>
    </xf>
    <xf numFmtId="9" fontId="2" fillId="0" borderId="62" applyFont="0" applyFill="0" applyBorder="0" applyAlignment="0" applyProtection="0">
      <alignment vertical="center"/>
    </xf>
    <xf numFmtId="176" fontId="2" fillId="0" borderId="62" applyFont="0" applyFill="0" applyBorder="0" applyAlignment="0" applyProtection="0">
      <alignment vertical="center"/>
    </xf>
    <xf numFmtId="176" fontId="2" fillId="0" borderId="62" applyFont="0" applyFill="0" applyBorder="0" applyAlignment="0" applyProtection="0">
      <alignment vertical="center"/>
    </xf>
    <xf numFmtId="176" fontId="2" fillId="0" borderId="62" applyFont="0" applyFill="0" applyBorder="0" applyAlignment="0" applyProtection="0">
      <alignment vertical="center"/>
    </xf>
    <xf numFmtId="176" fontId="2" fillId="0" borderId="62" applyFont="0" applyFill="0" applyBorder="0" applyAlignment="0" applyProtection="0">
      <alignment vertical="center"/>
    </xf>
    <xf numFmtId="0" fontId="2" fillId="0" borderId="62">
      <alignment vertical="center"/>
    </xf>
    <xf numFmtId="0" fontId="56" fillId="0" borderId="62"/>
    <xf numFmtId="0" fontId="57" fillId="0" borderId="62"/>
    <xf numFmtId="4" fontId="18" fillId="7" borderId="76" applyNumberFormat="0" applyProtection="0">
      <alignment horizontal="left" vertical="center" indent="1"/>
    </xf>
    <xf numFmtId="176" fontId="1" fillId="0" borderId="62" applyFont="0" applyFill="0" applyBorder="0" applyAlignment="0" applyProtection="0">
      <alignment vertical="center"/>
    </xf>
    <xf numFmtId="0" fontId="1" fillId="0" borderId="62">
      <alignment vertical="center"/>
    </xf>
    <xf numFmtId="9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4" fontId="18" fillId="28" borderId="76" applyNumberFormat="0" applyProtection="0">
      <alignment vertical="center"/>
    </xf>
    <xf numFmtId="4" fontId="18" fillId="28" borderId="76" applyNumberFormat="0" applyProtection="0">
      <alignment vertical="center"/>
    </xf>
    <xf numFmtId="4" fontId="18" fillId="28" borderId="76" applyNumberFormat="0" applyProtection="0">
      <alignment vertical="center"/>
    </xf>
    <xf numFmtId="4" fontId="18" fillId="28" borderId="76" applyNumberFormat="0" applyProtection="0">
      <alignment vertical="center"/>
    </xf>
    <xf numFmtId="4" fontId="18" fillId="28" borderId="76" applyNumberFormat="0" applyProtection="0">
      <alignment vertical="center"/>
    </xf>
    <xf numFmtId="4" fontId="18" fillId="28" borderId="76" applyNumberFormat="0" applyProtection="0">
      <alignment vertical="center"/>
    </xf>
    <xf numFmtId="4" fontId="26" fillId="29" borderId="76" applyNumberFormat="0" applyProtection="0">
      <alignment vertical="center"/>
    </xf>
    <xf numFmtId="4" fontId="26" fillId="29" borderId="76" applyNumberFormat="0" applyProtection="0">
      <alignment vertical="center"/>
    </xf>
    <xf numFmtId="4" fontId="26" fillId="29" borderId="76" applyNumberFormat="0" applyProtection="0">
      <alignment vertical="center"/>
    </xf>
    <xf numFmtId="4" fontId="26" fillId="29" borderId="76" applyNumberFormat="0" applyProtection="0">
      <alignment vertical="center"/>
    </xf>
    <xf numFmtId="4" fontId="18" fillId="29" borderId="76" applyNumberFormat="0" applyProtection="0">
      <alignment horizontal="left" vertical="center" indent="1"/>
    </xf>
    <xf numFmtId="4" fontId="18" fillId="29" borderId="76" applyNumberFormat="0" applyProtection="0">
      <alignment horizontal="left" vertical="center" indent="1"/>
    </xf>
    <xf numFmtId="4" fontId="18" fillId="29" borderId="76" applyNumberFormat="0" applyProtection="0">
      <alignment horizontal="left" vertical="center" indent="1"/>
    </xf>
    <xf numFmtId="4" fontId="18" fillId="29" borderId="76" applyNumberFormat="0" applyProtection="0">
      <alignment horizontal="left" vertical="center" indent="1"/>
    </xf>
    <xf numFmtId="4" fontId="18" fillId="29" borderId="76" applyNumberFormat="0" applyProtection="0">
      <alignment horizontal="left" vertical="center" indent="1"/>
    </xf>
    <xf numFmtId="0" fontId="27" fillId="28" borderId="77" applyNumberFormat="0" applyProtection="0">
      <alignment horizontal="left" vertical="top" indent="1"/>
    </xf>
    <xf numFmtId="0" fontId="27" fillId="28" borderId="77" applyNumberFormat="0" applyProtection="0">
      <alignment horizontal="left" vertical="top" indent="1"/>
    </xf>
    <xf numFmtId="0" fontId="27" fillId="28" borderId="77" applyNumberFormat="0" applyProtection="0">
      <alignment horizontal="left" vertical="top" indent="1"/>
    </xf>
    <xf numFmtId="0" fontId="27" fillId="28" borderId="77" applyNumberFormat="0" applyProtection="0">
      <alignment horizontal="left" vertical="top" indent="1"/>
    </xf>
    <xf numFmtId="4" fontId="18" fillId="7" borderId="76" applyNumberFormat="0" applyProtection="0">
      <alignment horizontal="left" vertical="center" indent="1"/>
    </xf>
    <xf numFmtId="4" fontId="18" fillId="7" borderId="76" applyNumberFormat="0" applyProtection="0">
      <alignment horizontal="left" vertical="center" indent="1"/>
    </xf>
    <xf numFmtId="4" fontId="18" fillId="7" borderId="76" applyNumberFormat="0" applyProtection="0">
      <alignment horizontal="left" vertical="center" indent="1"/>
    </xf>
    <xf numFmtId="4" fontId="18" fillId="7" borderId="76" applyNumberFormat="0" applyProtection="0">
      <alignment horizontal="left" vertical="center" indent="1"/>
    </xf>
    <xf numFmtId="4" fontId="18" fillId="7" borderId="76" applyNumberFormat="0" applyProtection="0">
      <alignment horizontal="left" vertical="center" indent="1"/>
    </xf>
    <xf numFmtId="4" fontId="18" fillId="7" borderId="76" applyNumberFormat="0" applyProtection="0">
      <alignment horizontal="left" vertical="center" indent="1"/>
    </xf>
    <xf numFmtId="4" fontId="18" fillId="30" borderId="76" applyNumberFormat="0" applyProtection="0">
      <alignment horizontal="right" vertical="center"/>
    </xf>
    <xf numFmtId="4" fontId="18" fillId="30" borderId="76" applyNumberFormat="0" applyProtection="0">
      <alignment horizontal="right" vertical="center"/>
    </xf>
    <xf numFmtId="4" fontId="18" fillId="30" borderId="76" applyNumberFormat="0" applyProtection="0">
      <alignment horizontal="right" vertical="center"/>
    </xf>
    <xf numFmtId="4" fontId="18" fillId="30" borderId="76" applyNumberFormat="0" applyProtection="0">
      <alignment horizontal="right" vertical="center"/>
    </xf>
    <xf numFmtId="4" fontId="18" fillId="31" borderId="76" applyNumberFormat="0" applyProtection="0">
      <alignment horizontal="right" vertical="center"/>
    </xf>
    <xf numFmtId="4" fontId="18" fillId="31" borderId="76" applyNumberFormat="0" applyProtection="0">
      <alignment horizontal="right" vertical="center"/>
    </xf>
    <xf numFmtId="4" fontId="18" fillId="31" borderId="76" applyNumberFormat="0" applyProtection="0">
      <alignment horizontal="right" vertical="center"/>
    </xf>
    <xf numFmtId="4" fontId="18" fillId="31" borderId="76" applyNumberFormat="0" applyProtection="0">
      <alignment horizontal="right" vertical="center"/>
    </xf>
    <xf numFmtId="4" fontId="18" fillId="32" borderId="78" applyNumberFormat="0" applyProtection="0">
      <alignment horizontal="right" vertical="center"/>
    </xf>
    <xf numFmtId="4" fontId="18" fillId="32" borderId="78" applyNumberFormat="0" applyProtection="0">
      <alignment horizontal="right" vertical="center"/>
    </xf>
    <xf numFmtId="4" fontId="18" fillId="32" borderId="78" applyNumberFormat="0" applyProtection="0">
      <alignment horizontal="right" vertical="center"/>
    </xf>
    <xf numFmtId="4" fontId="18" fillId="32" borderId="78" applyNumberFormat="0" applyProtection="0">
      <alignment horizontal="right" vertical="center"/>
    </xf>
    <xf numFmtId="4" fontId="18" fillId="33" borderId="76" applyNumberFormat="0" applyProtection="0">
      <alignment horizontal="right" vertical="center"/>
    </xf>
    <xf numFmtId="4" fontId="18" fillId="33" borderId="76" applyNumberFormat="0" applyProtection="0">
      <alignment horizontal="right" vertical="center"/>
    </xf>
    <xf numFmtId="4" fontId="18" fillId="33" borderId="76" applyNumberFormat="0" applyProtection="0">
      <alignment horizontal="right" vertical="center"/>
    </xf>
    <xf numFmtId="4" fontId="18" fillId="33" borderId="76" applyNumberFormat="0" applyProtection="0">
      <alignment horizontal="right" vertical="center"/>
    </xf>
    <xf numFmtId="4" fontId="18" fillId="34" borderId="76" applyNumberFormat="0" applyProtection="0">
      <alignment horizontal="right" vertical="center"/>
    </xf>
    <xf numFmtId="4" fontId="18" fillId="34" borderId="76" applyNumberFormat="0" applyProtection="0">
      <alignment horizontal="right" vertical="center"/>
    </xf>
    <xf numFmtId="4" fontId="18" fillId="34" borderId="76" applyNumberFormat="0" applyProtection="0">
      <alignment horizontal="right" vertical="center"/>
    </xf>
    <xf numFmtId="4" fontId="18" fillId="34" borderId="76" applyNumberFormat="0" applyProtection="0">
      <alignment horizontal="right" vertical="center"/>
    </xf>
    <xf numFmtId="4" fontId="18" fillId="35" borderId="76" applyNumberFormat="0" applyProtection="0">
      <alignment horizontal="right" vertical="center"/>
    </xf>
    <xf numFmtId="4" fontId="18" fillId="35" borderId="76" applyNumberFormat="0" applyProtection="0">
      <alignment horizontal="right" vertical="center"/>
    </xf>
    <xf numFmtId="4" fontId="18" fillId="35" borderId="76" applyNumberFormat="0" applyProtection="0">
      <alignment horizontal="right" vertical="center"/>
    </xf>
    <xf numFmtId="4" fontId="18" fillId="35" borderId="76" applyNumberFormat="0" applyProtection="0">
      <alignment horizontal="right" vertical="center"/>
    </xf>
    <xf numFmtId="4" fontId="18" fillId="36" borderId="76" applyNumberFormat="0" applyProtection="0">
      <alignment horizontal="right" vertical="center"/>
    </xf>
    <xf numFmtId="4" fontId="18" fillId="36" borderId="76" applyNumberFormat="0" applyProtection="0">
      <alignment horizontal="right" vertical="center"/>
    </xf>
    <xf numFmtId="4" fontId="18" fillId="36" borderId="76" applyNumberFormat="0" applyProtection="0">
      <alignment horizontal="right" vertical="center"/>
    </xf>
    <xf numFmtId="4" fontId="18" fillId="36" borderId="76" applyNumberFormat="0" applyProtection="0">
      <alignment horizontal="right" vertical="center"/>
    </xf>
    <xf numFmtId="4" fontId="18" fillId="37" borderId="76" applyNumberFormat="0" applyProtection="0">
      <alignment horizontal="right" vertical="center"/>
    </xf>
    <xf numFmtId="4" fontId="18" fillId="37" borderId="76" applyNumberFormat="0" applyProtection="0">
      <alignment horizontal="right" vertical="center"/>
    </xf>
    <xf numFmtId="4" fontId="18" fillId="37" borderId="76" applyNumberFormat="0" applyProtection="0">
      <alignment horizontal="right" vertical="center"/>
    </xf>
    <xf numFmtId="4" fontId="18" fillId="37" borderId="76" applyNumberFormat="0" applyProtection="0">
      <alignment horizontal="right" vertical="center"/>
    </xf>
    <xf numFmtId="4" fontId="18" fillId="38" borderId="76" applyNumberFormat="0" applyProtection="0">
      <alignment horizontal="right" vertical="center"/>
    </xf>
    <xf numFmtId="4" fontId="18" fillId="38" borderId="76" applyNumberFormat="0" applyProtection="0">
      <alignment horizontal="right" vertical="center"/>
    </xf>
    <xf numFmtId="4" fontId="18" fillId="38" borderId="76" applyNumberFormat="0" applyProtection="0">
      <alignment horizontal="right" vertical="center"/>
    </xf>
    <xf numFmtId="4" fontId="18" fillId="38" borderId="76" applyNumberFormat="0" applyProtection="0">
      <alignment horizontal="right" vertical="center"/>
    </xf>
    <xf numFmtId="4" fontId="18" fillId="39" borderId="78" applyNumberFormat="0" applyProtection="0">
      <alignment horizontal="left" vertical="center" indent="1"/>
    </xf>
    <xf numFmtId="4" fontId="18" fillId="39" borderId="78" applyNumberFormat="0" applyProtection="0">
      <alignment horizontal="left" vertical="center" indent="1"/>
    </xf>
    <xf numFmtId="4" fontId="18" fillId="39" borderId="78" applyNumberFormat="0" applyProtection="0">
      <alignment horizontal="left" vertical="center" indent="1"/>
    </xf>
    <xf numFmtId="4" fontId="18" fillId="39" borderId="78" applyNumberFormat="0" applyProtection="0">
      <alignment horizontal="left" vertical="center" indent="1"/>
    </xf>
    <xf numFmtId="4" fontId="28" fillId="40" borderId="78" applyNumberFormat="0" applyProtection="0">
      <alignment horizontal="left" vertical="center" indent="1"/>
    </xf>
    <xf numFmtId="4" fontId="28" fillId="40" borderId="78" applyNumberFormat="0" applyProtection="0">
      <alignment horizontal="left" vertical="center" indent="1"/>
    </xf>
    <xf numFmtId="4" fontId="28" fillId="40" borderId="78" applyNumberFormat="0" applyProtection="0">
      <alignment horizontal="left" vertical="center" indent="1"/>
    </xf>
    <xf numFmtId="4" fontId="28" fillId="40" borderId="78" applyNumberFormat="0" applyProtection="0">
      <alignment horizontal="left" vertical="center" indent="1"/>
    </xf>
    <xf numFmtId="4" fontId="28" fillId="40" borderId="78" applyNumberFormat="0" applyProtection="0">
      <alignment horizontal="left" vertical="center" indent="1"/>
    </xf>
    <xf numFmtId="4" fontId="28" fillId="40" borderId="78" applyNumberFormat="0" applyProtection="0">
      <alignment horizontal="left" vertical="center" indent="1"/>
    </xf>
    <xf numFmtId="4" fontId="28" fillId="40" borderId="78" applyNumberFormat="0" applyProtection="0">
      <alignment horizontal="left" vertical="center" indent="1"/>
    </xf>
    <xf numFmtId="4" fontId="28" fillId="40" borderId="78" applyNumberFormat="0" applyProtection="0">
      <alignment horizontal="left" vertical="center" indent="1"/>
    </xf>
    <xf numFmtId="4" fontId="18" fillId="41" borderId="76" applyNumberFormat="0" applyProtection="0">
      <alignment horizontal="right" vertical="center"/>
    </xf>
    <xf numFmtId="4" fontId="18" fillId="41" borderId="76" applyNumberFormat="0" applyProtection="0">
      <alignment horizontal="right" vertical="center"/>
    </xf>
    <xf numFmtId="4" fontId="18" fillId="41" borderId="76" applyNumberFormat="0" applyProtection="0">
      <alignment horizontal="right" vertical="center"/>
    </xf>
    <xf numFmtId="4" fontId="18" fillId="41" borderId="76" applyNumberFormat="0" applyProtection="0">
      <alignment horizontal="right" vertical="center"/>
    </xf>
    <xf numFmtId="4" fontId="18" fillId="42" borderId="78" applyNumberFormat="0" applyProtection="0">
      <alignment horizontal="left" vertical="center" indent="1"/>
    </xf>
    <xf numFmtId="4" fontId="18" fillId="42" borderId="78" applyNumberFormat="0" applyProtection="0">
      <alignment horizontal="left" vertical="center" indent="1"/>
    </xf>
    <xf numFmtId="4" fontId="18" fillId="42" borderId="78" applyNumberFormat="0" applyProtection="0">
      <alignment horizontal="left" vertical="center" indent="1"/>
    </xf>
    <xf numFmtId="4" fontId="18" fillId="42" borderId="78" applyNumberFormat="0" applyProtection="0">
      <alignment horizontal="left" vertical="center" indent="1"/>
    </xf>
    <xf numFmtId="4" fontId="18" fillId="41" borderId="78" applyNumberFormat="0" applyProtection="0">
      <alignment horizontal="left" vertical="center" indent="1"/>
    </xf>
    <xf numFmtId="4" fontId="18" fillId="41" borderId="78" applyNumberFormat="0" applyProtection="0">
      <alignment horizontal="left" vertical="center" indent="1"/>
    </xf>
    <xf numFmtId="4" fontId="18" fillId="41" borderId="78" applyNumberFormat="0" applyProtection="0">
      <alignment horizontal="left" vertical="center" indent="1"/>
    </xf>
    <xf numFmtId="4" fontId="18" fillId="41" borderId="78" applyNumberFormat="0" applyProtection="0">
      <alignment horizontal="left" vertical="center" indent="1"/>
    </xf>
    <xf numFmtId="0" fontId="18" fillId="43" borderId="76" applyNumberFormat="0" applyProtection="0">
      <alignment horizontal="left" vertical="center" indent="1"/>
    </xf>
    <xf numFmtId="0" fontId="18" fillId="43" borderId="76" applyNumberFormat="0" applyProtection="0">
      <alignment horizontal="left" vertical="center" indent="1"/>
    </xf>
    <xf numFmtId="0" fontId="18" fillId="43" borderId="76" applyNumberFormat="0" applyProtection="0">
      <alignment horizontal="left" vertical="center" indent="1"/>
    </xf>
    <xf numFmtId="0" fontId="18" fillId="43" borderId="76" applyNumberFormat="0" applyProtection="0">
      <alignment horizontal="left" vertical="center" indent="1"/>
    </xf>
    <xf numFmtId="0" fontId="18" fillId="40" borderId="77" applyNumberFormat="0" applyProtection="0">
      <alignment horizontal="left" vertical="top" indent="1"/>
    </xf>
    <xf numFmtId="0" fontId="18" fillId="40" borderId="77" applyNumberFormat="0" applyProtection="0">
      <alignment horizontal="left" vertical="top" indent="1"/>
    </xf>
    <xf numFmtId="0" fontId="18" fillId="40" borderId="77" applyNumberFormat="0" applyProtection="0">
      <alignment horizontal="left" vertical="top" indent="1"/>
    </xf>
    <xf numFmtId="0" fontId="18" fillId="40" borderId="77" applyNumberFormat="0" applyProtection="0">
      <alignment horizontal="left" vertical="top" indent="1"/>
    </xf>
    <xf numFmtId="0" fontId="18" fillId="44" borderId="76" applyNumberFormat="0" applyProtection="0">
      <alignment horizontal="left" vertical="center" indent="1"/>
    </xf>
    <xf numFmtId="0" fontId="18" fillId="44" borderId="76" applyNumberFormat="0" applyProtection="0">
      <alignment horizontal="left" vertical="center" indent="1"/>
    </xf>
    <xf numFmtId="0" fontId="18" fillId="44" borderId="76" applyNumberFormat="0" applyProtection="0">
      <alignment horizontal="left" vertical="center" indent="1"/>
    </xf>
    <xf numFmtId="0" fontId="18" fillId="44" borderId="76" applyNumberFormat="0" applyProtection="0">
      <alignment horizontal="left" vertical="center" indent="1"/>
    </xf>
    <xf numFmtId="0" fontId="18" fillId="41" borderId="77" applyNumberFormat="0" applyProtection="0">
      <alignment horizontal="left" vertical="top" indent="1"/>
    </xf>
    <xf numFmtId="0" fontId="18" fillId="41" borderId="77" applyNumberFormat="0" applyProtection="0">
      <alignment horizontal="left" vertical="top" indent="1"/>
    </xf>
    <xf numFmtId="0" fontId="18" fillId="41" borderId="77" applyNumberFormat="0" applyProtection="0">
      <alignment horizontal="left" vertical="top" indent="1"/>
    </xf>
    <xf numFmtId="0" fontId="18" fillId="41" borderId="77" applyNumberFormat="0" applyProtection="0">
      <alignment horizontal="left" vertical="top" indent="1"/>
    </xf>
    <xf numFmtId="0" fontId="18" fillId="45" borderId="76" applyNumberFormat="0" applyProtection="0">
      <alignment horizontal="left" vertical="center" indent="1"/>
    </xf>
    <xf numFmtId="0" fontId="18" fillId="45" borderId="76" applyNumberFormat="0" applyProtection="0">
      <alignment horizontal="left" vertical="center" indent="1"/>
    </xf>
    <xf numFmtId="0" fontId="18" fillId="45" borderId="76" applyNumberFormat="0" applyProtection="0">
      <alignment horizontal="left" vertical="center" indent="1"/>
    </xf>
    <xf numFmtId="0" fontId="18" fillId="45" borderId="76" applyNumberFormat="0" applyProtection="0">
      <alignment horizontal="left" vertical="center" indent="1"/>
    </xf>
    <xf numFmtId="0" fontId="18" fillId="45" borderId="77" applyNumberFormat="0" applyProtection="0">
      <alignment horizontal="left" vertical="top" indent="1"/>
    </xf>
    <xf numFmtId="0" fontId="18" fillId="45" borderId="77" applyNumberFormat="0" applyProtection="0">
      <alignment horizontal="left" vertical="top" indent="1"/>
    </xf>
    <xf numFmtId="0" fontId="18" fillId="45" borderId="77" applyNumberFormat="0" applyProtection="0">
      <alignment horizontal="left" vertical="top" indent="1"/>
    </xf>
    <xf numFmtId="0" fontId="18" fillId="45" borderId="77" applyNumberFormat="0" applyProtection="0">
      <alignment horizontal="left" vertical="top" indent="1"/>
    </xf>
    <xf numFmtId="0" fontId="18" fillId="42" borderId="76" applyNumberFormat="0" applyProtection="0">
      <alignment horizontal="left" vertical="center" indent="1"/>
    </xf>
    <xf numFmtId="0" fontId="18" fillId="42" borderId="76" applyNumberFormat="0" applyProtection="0">
      <alignment horizontal="left" vertical="center" indent="1"/>
    </xf>
    <xf numFmtId="0" fontId="18" fillId="42" borderId="76" applyNumberFormat="0" applyProtection="0">
      <alignment horizontal="left" vertical="center" indent="1"/>
    </xf>
    <xf numFmtId="0" fontId="18" fillId="42" borderId="76" applyNumberFormat="0" applyProtection="0">
      <alignment horizontal="left" vertical="center" indent="1"/>
    </xf>
    <xf numFmtId="0" fontId="18" fillId="42" borderId="77" applyNumberFormat="0" applyProtection="0">
      <alignment horizontal="left" vertical="top" indent="1"/>
    </xf>
    <xf numFmtId="0" fontId="18" fillId="42" borderId="77" applyNumberFormat="0" applyProtection="0">
      <alignment horizontal="left" vertical="top" indent="1"/>
    </xf>
    <xf numFmtId="0" fontId="18" fillId="42" borderId="77" applyNumberFormat="0" applyProtection="0">
      <alignment horizontal="left" vertical="top" indent="1"/>
    </xf>
    <xf numFmtId="0" fontId="18" fillId="42" borderId="77" applyNumberFormat="0" applyProtection="0">
      <alignment horizontal="left" vertical="top" indent="1"/>
    </xf>
    <xf numFmtId="0" fontId="29" fillId="40" borderId="79" applyBorder="0"/>
    <xf numFmtId="0" fontId="29" fillId="40" borderId="79" applyBorder="0"/>
    <xf numFmtId="0" fontId="29" fillId="40" borderId="79" applyBorder="0"/>
    <xf numFmtId="0" fontId="29" fillId="40" borderId="79" applyBorder="0"/>
    <xf numFmtId="4" fontId="30" fillId="47" borderId="77" applyNumberFormat="0" applyProtection="0">
      <alignment vertical="center"/>
    </xf>
    <xf numFmtId="4" fontId="30" fillId="47" borderId="77" applyNumberFormat="0" applyProtection="0">
      <alignment vertical="center"/>
    </xf>
    <xf numFmtId="4" fontId="30" fillId="47" borderId="77" applyNumberFormat="0" applyProtection="0">
      <alignment vertical="center"/>
    </xf>
    <xf numFmtId="4" fontId="30" fillId="47" borderId="77" applyNumberFormat="0" applyProtection="0">
      <alignment vertical="center"/>
    </xf>
    <xf numFmtId="4" fontId="26" fillId="48" borderId="80" applyNumberFormat="0" applyProtection="0">
      <alignment vertical="center"/>
    </xf>
    <xf numFmtId="4" fontId="26" fillId="48" borderId="80" applyNumberFormat="0" applyProtection="0">
      <alignment vertical="center"/>
    </xf>
    <xf numFmtId="4" fontId="26" fillId="48" borderId="80" applyNumberFormat="0" applyProtection="0">
      <alignment vertical="center"/>
    </xf>
    <xf numFmtId="4" fontId="26" fillId="48" borderId="80" applyNumberFormat="0" applyProtection="0">
      <alignment vertical="center"/>
    </xf>
    <xf numFmtId="4" fontId="30" fillId="43" borderId="77" applyNumberFormat="0" applyProtection="0">
      <alignment horizontal="left" vertical="center" indent="1"/>
    </xf>
    <xf numFmtId="4" fontId="30" fillId="43" borderId="77" applyNumberFormat="0" applyProtection="0">
      <alignment horizontal="left" vertical="center" indent="1"/>
    </xf>
    <xf numFmtId="4" fontId="30" fillId="43" borderId="77" applyNumberFormat="0" applyProtection="0">
      <alignment horizontal="left" vertical="center" indent="1"/>
    </xf>
    <xf numFmtId="4" fontId="30" fillId="43" borderId="77" applyNumberFormat="0" applyProtection="0">
      <alignment horizontal="left" vertical="center" indent="1"/>
    </xf>
    <xf numFmtId="0" fontId="30" fillId="47" borderId="77" applyNumberFormat="0" applyProtection="0">
      <alignment horizontal="left" vertical="top" indent="1"/>
    </xf>
    <xf numFmtId="0" fontId="30" fillId="47" borderId="77" applyNumberFormat="0" applyProtection="0">
      <alignment horizontal="left" vertical="top" indent="1"/>
    </xf>
    <xf numFmtId="0" fontId="30" fillId="47" borderId="77" applyNumberFormat="0" applyProtection="0">
      <alignment horizontal="left" vertical="top" indent="1"/>
    </xf>
    <xf numFmtId="0" fontId="30" fillId="47" borderId="77" applyNumberFormat="0" applyProtection="0">
      <alignment horizontal="left" vertical="top" indent="1"/>
    </xf>
    <xf numFmtId="4" fontId="18" fillId="0" borderId="76" applyNumberFormat="0" applyProtection="0">
      <alignment horizontal="right" vertical="center"/>
    </xf>
    <xf numFmtId="4" fontId="18" fillId="0" borderId="76" applyNumberFormat="0" applyProtection="0">
      <alignment horizontal="right" vertical="center"/>
    </xf>
    <xf numFmtId="4" fontId="18" fillId="0" borderId="76" applyNumberFormat="0" applyProtection="0">
      <alignment horizontal="right" vertical="center"/>
    </xf>
    <xf numFmtId="4" fontId="18" fillId="0" borderId="76" applyNumberFormat="0" applyProtection="0">
      <alignment horizontal="right" vertical="center"/>
    </xf>
    <xf numFmtId="4" fontId="18" fillId="0" borderId="76" applyNumberFormat="0" applyProtection="0">
      <alignment horizontal="right" vertical="center"/>
    </xf>
    <xf numFmtId="4" fontId="26" fillId="49" borderId="76" applyNumberFormat="0" applyProtection="0">
      <alignment horizontal="right" vertical="center"/>
    </xf>
    <xf numFmtId="4" fontId="26" fillId="49" borderId="76" applyNumberFormat="0" applyProtection="0">
      <alignment horizontal="right" vertical="center"/>
    </xf>
    <xf numFmtId="4" fontId="26" fillId="49" borderId="76" applyNumberFormat="0" applyProtection="0">
      <alignment horizontal="right" vertical="center"/>
    </xf>
    <xf numFmtId="4" fontId="26" fillId="49" borderId="76" applyNumberFormat="0" applyProtection="0">
      <alignment horizontal="right" vertical="center"/>
    </xf>
    <xf numFmtId="4" fontId="18" fillId="7" borderId="76" applyNumberFormat="0" applyProtection="0">
      <alignment horizontal="left" vertical="center" indent="1"/>
    </xf>
    <xf numFmtId="0" fontId="28" fillId="50" borderId="81" applyNumberFormat="0" applyProtection="0">
      <alignment horizontal="left" vertical="center" indent="1"/>
    </xf>
    <xf numFmtId="4" fontId="18" fillId="7" borderId="76" applyNumberFormat="0" applyProtection="0">
      <alignment horizontal="left" vertical="center" indent="1"/>
    </xf>
    <xf numFmtId="4" fontId="18" fillId="7" borderId="76" applyNumberFormat="0" applyProtection="0">
      <alignment horizontal="left" vertical="center" indent="1"/>
    </xf>
    <xf numFmtId="4" fontId="18" fillId="7" borderId="76" applyNumberFormat="0" applyProtection="0">
      <alignment horizontal="left" vertical="center" indent="1"/>
    </xf>
    <xf numFmtId="4" fontId="18" fillId="7" borderId="76" applyNumberFormat="0" applyProtection="0">
      <alignment horizontal="left" vertical="center" indent="1"/>
    </xf>
    <xf numFmtId="4" fontId="18" fillId="7" borderId="76" applyNumberFormat="0" applyProtection="0">
      <alignment horizontal="left" vertical="center" indent="1"/>
    </xf>
    <xf numFmtId="4" fontId="18" fillId="7" borderId="76" applyNumberFormat="0" applyProtection="0">
      <alignment horizontal="left" vertical="center" indent="1"/>
    </xf>
    <xf numFmtId="0" fontId="30" fillId="41" borderId="77" applyNumberFormat="0" applyProtection="0">
      <alignment horizontal="left" vertical="top" indent="1"/>
    </xf>
    <xf numFmtId="0" fontId="30" fillId="41" borderId="77" applyNumberFormat="0" applyProtection="0">
      <alignment horizontal="left" vertical="top" indent="1"/>
    </xf>
    <xf numFmtId="0" fontId="30" fillId="41" borderId="77" applyNumberFormat="0" applyProtection="0">
      <alignment horizontal="left" vertical="top" indent="1"/>
    </xf>
    <xf numFmtId="0" fontId="30" fillId="41" borderId="77" applyNumberFormat="0" applyProtection="0">
      <alignment horizontal="left" vertical="top" indent="1"/>
    </xf>
    <xf numFmtId="4" fontId="31" fillId="51" borderId="78" applyNumberFormat="0" applyProtection="0">
      <alignment horizontal="left" vertical="center" indent="1"/>
    </xf>
    <xf numFmtId="4" fontId="31" fillId="51" borderId="78" applyNumberFormat="0" applyProtection="0">
      <alignment horizontal="left" vertical="center" indent="1"/>
    </xf>
    <xf numFmtId="4" fontId="31" fillId="51" borderId="78" applyNumberFormat="0" applyProtection="0">
      <alignment horizontal="left" vertical="center" indent="1"/>
    </xf>
    <xf numFmtId="4" fontId="31" fillId="51" borderId="78" applyNumberFormat="0" applyProtection="0">
      <alignment horizontal="left" vertical="center" indent="1"/>
    </xf>
    <xf numFmtId="0" fontId="18" fillId="52" borderId="80"/>
    <xf numFmtId="0" fontId="18" fillId="52" borderId="80"/>
    <xf numFmtId="0" fontId="18" fillId="52" borderId="80"/>
    <xf numFmtId="0" fontId="18" fillId="52" borderId="80"/>
    <xf numFmtId="4" fontId="32" fillId="46" borderId="76" applyNumberFormat="0" applyProtection="0">
      <alignment horizontal="right" vertical="center"/>
    </xf>
    <xf numFmtId="4" fontId="32" fillId="46" borderId="76" applyNumberFormat="0" applyProtection="0">
      <alignment horizontal="right" vertical="center"/>
    </xf>
    <xf numFmtId="4" fontId="32" fillId="46" borderId="76" applyNumberFormat="0" applyProtection="0">
      <alignment horizontal="right" vertical="center"/>
    </xf>
    <xf numFmtId="4" fontId="32" fillId="46" borderId="76" applyNumberFormat="0" applyProtection="0">
      <alignment horizontal="right" vertical="center"/>
    </xf>
    <xf numFmtId="0" fontId="35" fillId="58" borderId="76" applyNumberFormat="0" applyAlignment="0" applyProtection="0"/>
    <xf numFmtId="0" fontId="35" fillId="58" borderId="76" applyNumberFormat="0" applyAlignment="0" applyProtection="0"/>
    <xf numFmtId="0" fontId="35" fillId="58" borderId="76" applyNumberFormat="0" applyAlignment="0" applyProtection="0"/>
    <xf numFmtId="0" fontId="35" fillId="58" borderId="76" applyNumberFormat="0" applyAlignment="0" applyProtection="0"/>
    <xf numFmtId="0" fontId="18" fillId="20" borderId="76" applyNumberFormat="0" applyFont="0" applyAlignment="0" applyProtection="0"/>
    <xf numFmtId="0" fontId="18" fillId="20" borderId="76" applyNumberFormat="0" applyFont="0" applyAlignment="0" applyProtection="0"/>
    <xf numFmtId="0" fontId="18" fillId="20" borderId="76" applyNumberFormat="0" applyFont="0" applyAlignment="0" applyProtection="0"/>
    <xf numFmtId="0" fontId="18" fillId="20" borderId="76" applyNumberFormat="0" applyFont="0" applyAlignment="0" applyProtection="0"/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0" fontId="25" fillId="0" borderId="82" applyNumberFormat="0" applyFill="0" applyAlignment="0" applyProtection="0"/>
    <xf numFmtId="0" fontId="25" fillId="0" borderId="82" applyNumberFormat="0" applyFill="0" applyAlignment="0" applyProtection="0"/>
    <xf numFmtId="0" fontId="25" fillId="0" borderId="82" applyNumberFormat="0" applyFill="0" applyAlignment="0" applyProtection="0"/>
    <xf numFmtId="0" fontId="41" fillId="21" borderId="76" applyNumberFormat="0" applyAlignment="0" applyProtection="0"/>
    <xf numFmtId="0" fontId="41" fillId="21" borderId="76" applyNumberFormat="0" applyAlignment="0" applyProtection="0"/>
    <xf numFmtId="0" fontId="41" fillId="21" borderId="76" applyNumberFormat="0" applyAlignment="0" applyProtection="0"/>
    <xf numFmtId="0" fontId="41" fillId="21" borderId="76" applyNumberFormat="0" applyAlignment="0" applyProtection="0"/>
    <xf numFmtId="0" fontId="45" fillId="58" borderId="81" applyNumberFormat="0" applyAlignment="0" applyProtection="0"/>
    <xf numFmtId="0" fontId="45" fillId="58" borderId="81" applyNumberFormat="0" applyAlignment="0" applyProtection="0"/>
    <xf numFmtId="0" fontId="45" fillId="58" borderId="81" applyNumberFormat="0" applyAlignment="0" applyProtection="0"/>
    <xf numFmtId="0" fontId="45" fillId="58" borderId="81" applyNumberFormat="0" applyAlignment="0" applyProtection="0"/>
    <xf numFmtId="0" fontId="1" fillId="0" borderId="62">
      <alignment vertical="center"/>
    </xf>
    <xf numFmtId="0" fontId="57" fillId="0" borderId="62"/>
    <xf numFmtId="4" fontId="18" fillId="7" borderId="76" applyNumberFormat="0" applyProtection="0">
      <alignment horizontal="left" vertical="center" indent="1"/>
    </xf>
    <xf numFmtId="176" fontId="1" fillId="0" borderId="62" applyFont="0" applyFill="0" applyBorder="0" applyAlignment="0" applyProtection="0">
      <alignment vertical="center"/>
    </xf>
    <xf numFmtId="0" fontId="1" fillId="0" borderId="62">
      <alignment vertical="center"/>
    </xf>
    <xf numFmtId="9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0" fontId="1" fillId="0" borderId="62">
      <alignment vertical="center"/>
    </xf>
    <xf numFmtId="176" fontId="1" fillId="0" borderId="62" applyFont="0" applyFill="0" applyBorder="0" applyAlignment="0" applyProtection="0">
      <alignment vertical="center"/>
    </xf>
    <xf numFmtId="0" fontId="1" fillId="0" borderId="62">
      <alignment vertical="center"/>
    </xf>
    <xf numFmtId="9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0" fontId="1" fillId="0" borderId="62">
      <alignment vertical="center"/>
    </xf>
    <xf numFmtId="0" fontId="1" fillId="0" borderId="62">
      <alignment vertical="center"/>
    </xf>
    <xf numFmtId="0" fontId="19" fillId="0" borderId="62"/>
    <xf numFmtId="176" fontId="1" fillId="0" borderId="62" applyFont="0" applyFill="0" applyBorder="0" applyAlignment="0" applyProtection="0">
      <alignment vertical="center"/>
    </xf>
    <xf numFmtId="0" fontId="1" fillId="0" borderId="62">
      <alignment vertical="center"/>
    </xf>
    <xf numFmtId="9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0" fontId="1" fillId="0" borderId="62">
      <alignment vertical="center"/>
    </xf>
    <xf numFmtId="176" fontId="1" fillId="0" borderId="62" applyFont="0" applyFill="0" applyBorder="0" applyAlignment="0" applyProtection="0">
      <alignment vertical="center"/>
    </xf>
    <xf numFmtId="0" fontId="1" fillId="0" borderId="62">
      <alignment vertical="center"/>
    </xf>
    <xf numFmtId="9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0" fontId="1" fillId="0" borderId="62">
      <alignment vertical="center"/>
    </xf>
    <xf numFmtId="176" fontId="1" fillId="0" borderId="62" applyFont="0" applyFill="0" applyBorder="0" applyAlignment="0" applyProtection="0">
      <alignment vertical="center"/>
    </xf>
    <xf numFmtId="0" fontId="1" fillId="0" borderId="62">
      <alignment vertical="center"/>
    </xf>
    <xf numFmtId="9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0" fontId="1" fillId="0" borderId="62">
      <alignment vertical="center"/>
    </xf>
    <xf numFmtId="0" fontId="1" fillId="0" borderId="62">
      <alignment vertical="center"/>
    </xf>
    <xf numFmtId="0" fontId="19" fillId="0" borderId="62"/>
    <xf numFmtId="176" fontId="1" fillId="0" borderId="62" applyFont="0" applyFill="0" applyBorder="0" applyAlignment="0" applyProtection="0">
      <alignment vertical="center"/>
    </xf>
    <xf numFmtId="0" fontId="1" fillId="0" borderId="62">
      <alignment vertical="center"/>
    </xf>
    <xf numFmtId="9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176" fontId="1" fillId="0" borderId="62" applyFont="0" applyFill="0" applyBorder="0" applyAlignment="0" applyProtection="0">
      <alignment vertical="center"/>
    </xf>
    <xf numFmtId="0" fontId="1" fillId="0" borderId="62">
      <alignment vertical="center"/>
    </xf>
    <xf numFmtId="0" fontId="19" fillId="0" borderId="62"/>
  </cellStyleXfs>
  <cellXfs count="197">
    <xf numFmtId="0" fontId="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176" fontId="9" fillId="0" borderId="0" xfId="0" applyNumberFormat="1" applyFont="1" applyAlignment="1">
      <alignment vertical="center"/>
    </xf>
    <xf numFmtId="176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15" fillId="0" borderId="0" xfId="0" applyFont="1" applyAlignment="1">
      <alignment horizontal="left" vertical="center"/>
    </xf>
    <xf numFmtId="176" fontId="10" fillId="2" borderId="45" xfId="0" applyNumberFormat="1" applyFont="1" applyFill="1" applyBorder="1" applyAlignment="1">
      <alignment horizontal="center" vertical="center"/>
    </xf>
    <xf numFmtId="176" fontId="10" fillId="2" borderId="46" xfId="0" applyNumberFormat="1" applyFont="1" applyFill="1" applyBorder="1" applyAlignment="1">
      <alignment horizontal="center" vertical="center"/>
    </xf>
    <xf numFmtId="176" fontId="10" fillId="2" borderId="47" xfId="0" applyNumberFormat="1" applyFont="1" applyFill="1" applyBorder="1" applyAlignment="1">
      <alignment horizontal="center" vertical="center"/>
    </xf>
    <xf numFmtId="0" fontId="14" fillId="4" borderId="18" xfId="0" applyFont="1" applyFill="1" applyBorder="1" applyAlignment="1">
      <alignment horizontal="center" vertical="center"/>
    </xf>
    <xf numFmtId="0" fontId="14" fillId="0" borderId="18" xfId="0" applyFont="1" applyBorder="1" applyAlignment="1">
      <alignment vertical="center"/>
    </xf>
    <xf numFmtId="0" fontId="14" fillId="0" borderId="18" xfId="0" quotePrefix="1" applyFont="1" applyBorder="1" applyAlignment="1">
      <alignment vertical="center"/>
    </xf>
    <xf numFmtId="176" fontId="9" fillId="0" borderId="18" xfId="0" applyNumberFormat="1" applyFont="1" applyBorder="1" applyAlignment="1">
      <alignment vertical="center"/>
    </xf>
    <xf numFmtId="176" fontId="9" fillId="4" borderId="36" xfId="0" applyNumberFormat="1" applyFont="1" applyFill="1" applyBorder="1" applyAlignment="1">
      <alignment vertical="center"/>
    </xf>
    <xf numFmtId="176" fontId="9" fillId="4" borderId="37" xfId="0" applyNumberFormat="1" applyFont="1" applyFill="1" applyBorder="1" applyAlignment="1">
      <alignment vertical="center"/>
    </xf>
    <xf numFmtId="9" fontId="9" fillId="4" borderId="48" xfId="0" applyNumberFormat="1" applyFont="1" applyFill="1" applyBorder="1" applyAlignment="1">
      <alignment vertical="center"/>
    </xf>
    <xf numFmtId="176" fontId="9" fillId="4" borderId="36" xfId="0" applyNumberFormat="1" applyFont="1" applyFill="1" applyBorder="1" applyAlignment="1">
      <alignment horizontal="center" vertical="center"/>
    </xf>
    <xf numFmtId="176" fontId="9" fillId="4" borderId="18" xfId="0" applyNumberFormat="1" applyFont="1" applyFill="1" applyBorder="1" applyAlignment="1">
      <alignment vertical="center"/>
    </xf>
    <xf numFmtId="176" fontId="9" fillId="4" borderId="49" xfId="0" applyNumberFormat="1" applyFont="1" applyFill="1" applyBorder="1" applyAlignment="1">
      <alignment horizontal="center" vertical="center"/>
    </xf>
    <xf numFmtId="176" fontId="9" fillId="4" borderId="25" xfId="0" applyNumberFormat="1" applyFont="1" applyFill="1" applyBorder="1" applyAlignment="1">
      <alignment vertical="center"/>
    </xf>
    <xf numFmtId="9" fontId="9" fillId="4" borderId="17" xfId="0" applyNumberFormat="1" applyFont="1" applyFill="1" applyBorder="1" applyAlignment="1">
      <alignment vertical="center"/>
    </xf>
    <xf numFmtId="176" fontId="9" fillId="4" borderId="18" xfId="0" applyNumberFormat="1" applyFont="1" applyFill="1" applyBorder="1" applyAlignment="1">
      <alignment horizontal="center" vertical="center"/>
    </xf>
    <xf numFmtId="9" fontId="9" fillId="4" borderId="18" xfId="0" applyNumberFormat="1" applyFont="1" applyFill="1" applyBorder="1" applyAlignment="1">
      <alignment vertical="center"/>
    </xf>
    <xf numFmtId="176" fontId="9" fillId="4" borderId="19" xfId="0" applyNumberFormat="1" applyFont="1" applyFill="1" applyBorder="1" applyAlignment="1">
      <alignment horizontal="center" vertical="center"/>
    </xf>
    <xf numFmtId="0" fontId="14" fillId="0" borderId="18" xfId="0" quotePrefix="1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176" fontId="9" fillId="4" borderId="50" xfId="0" applyNumberFormat="1" applyFont="1" applyFill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20" xfId="0" quotePrefix="1" applyFont="1" applyBorder="1" applyAlignment="1">
      <alignment vertical="center"/>
    </xf>
    <xf numFmtId="176" fontId="9" fillId="0" borderId="20" xfId="0" applyNumberFormat="1" applyFont="1" applyBorder="1" applyAlignment="1">
      <alignment vertical="center"/>
    </xf>
    <xf numFmtId="0" fontId="14" fillId="4" borderId="18" xfId="0" quotePrefix="1" applyFont="1" applyFill="1" applyBorder="1" applyAlignment="1">
      <alignment horizontal="center" vertical="center"/>
    </xf>
    <xf numFmtId="176" fontId="14" fillId="0" borderId="18" xfId="0" applyNumberFormat="1" applyFont="1" applyBorder="1" applyAlignment="1">
      <alignment vertical="center"/>
    </xf>
    <xf numFmtId="176" fontId="14" fillId="4" borderId="18" xfId="0" applyNumberFormat="1" applyFont="1" applyFill="1" applyBorder="1" applyAlignment="1">
      <alignment vertical="center"/>
    </xf>
    <xf numFmtId="176" fontId="14" fillId="4" borderId="25" xfId="0" applyNumberFormat="1" applyFont="1" applyFill="1" applyBorder="1" applyAlignment="1">
      <alignment vertical="center"/>
    </xf>
    <xf numFmtId="9" fontId="14" fillId="4" borderId="17" xfId="0" applyNumberFormat="1" applyFont="1" applyFill="1" applyBorder="1" applyAlignment="1">
      <alignment vertical="center"/>
    </xf>
    <xf numFmtId="176" fontId="14" fillId="4" borderId="18" xfId="0" applyNumberFormat="1" applyFont="1" applyFill="1" applyBorder="1" applyAlignment="1">
      <alignment horizontal="center" vertical="center"/>
    </xf>
    <xf numFmtId="176" fontId="9" fillId="0" borderId="51" xfId="0" applyNumberFormat="1" applyFont="1" applyBorder="1" applyAlignment="1">
      <alignment horizontal="center" vertical="center"/>
    </xf>
    <xf numFmtId="9" fontId="9" fillId="4" borderId="22" xfId="0" applyNumberFormat="1" applyFont="1" applyFill="1" applyBorder="1" applyAlignment="1">
      <alignment vertical="center"/>
    </xf>
    <xf numFmtId="176" fontId="9" fillId="4" borderId="23" xfId="0" applyNumberFormat="1" applyFont="1" applyFill="1" applyBorder="1" applyAlignment="1">
      <alignment horizontal="center" vertical="center"/>
    </xf>
    <xf numFmtId="0" fontId="14" fillId="4" borderId="18" xfId="0" applyFont="1" applyFill="1" applyBorder="1" applyAlignment="1">
      <alignment vertical="center"/>
    </xf>
    <xf numFmtId="0" fontId="14" fillId="4" borderId="18" xfId="0" quotePrefix="1" applyFont="1" applyFill="1" applyBorder="1" applyAlignment="1">
      <alignment vertical="center"/>
    </xf>
    <xf numFmtId="0" fontId="14" fillId="5" borderId="52" xfId="0" quotePrefix="1" applyFont="1" applyFill="1" applyBorder="1" applyAlignment="1">
      <alignment horizontal="center" vertical="center"/>
    </xf>
    <xf numFmtId="0" fontId="14" fillId="5" borderId="28" xfId="0" applyFont="1" applyFill="1" applyBorder="1" applyAlignment="1">
      <alignment vertical="center"/>
    </xf>
    <xf numFmtId="0" fontId="14" fillId="5" borderId="28" xfId="0" quotePrefix="1" applyFont="1" applyFill="1" applyBorder="1" applyAlignment="1">
      <alignment vertical="center"/>
    </xf>
    <xf numFmtId="176" fontId="14" fillId="5" borderId="28" xfId="0" applyNumberFormat="1" applyFont="1" applyFill="1" applyBorder="1" applyAlignment="1">
      <alignment vertical="center"/>
    </xf>
    <xf numFmtId="176" fontId="9" fillId="5" borderId="28" xfId="0" applyNumberFormat="1" applyFont="1" applyFill="1" applyBorder="1" applyAlignment="1">
      <alignment vertical="center"/>
    </xf>
    <xf numFmtId="176" fontId="9" fillId="5" borderId="29" xfId="0" applyNumberFormat="1" applyFont="1" applyFill="1" applyBorder="1" applyAlignment="1">
      <alignment vertical="center"/>
    </xf>
    <xf numFmtId="9" fontId="9" fillId="5" borderId="27" xfId="0" applyNumberFormat="1" applyFont="1" applyFill="1" applyBorder="1" applyAlignment="1">
      <alignment vertical="center"/>
    </xf>
    <xf numFmtId="176" fontId="9" fillId="5" borderId="28" xfId="0" applyNumberFormat="1" applyFont="1" applyFill="1" applyBorder="1" applyAlignment="1">
      <alignment horizontal="center" vertical="center"/>
    </xf>
    <xf numFmtId="9" fontId="9" fillId="5" borderId="28" xfId="0" applyNumberFormat="1" applyFont="1" applyFill="1" applyBorder="1" applyAlignment="1">
      <alignment vertical="center"/>
    </xf>
    <xf numFmtId="176" fontId="9" fillId="5" borderId="30" xfId="0" applyNumberFormat="1" applyFont="1" applyFill="1" applyBorder="1" applyAlignment="1">
      <alignment horizontal="center" vertical="center"/>
    </xf>
    <xf numFmtId="0" fontId="14" fillId="5" borderId="18" xfId="0" applyFont="1" applyFill="1" applyBorder="1" applyAlignment="1">
      <alignment horizontal="center" vertical="center"/>
    </xf>
    <xf numFmtId="0" fontId="14" fillId="5" borderId="18" xfId="0" applyFont="1" applyFill="1" applyBorder="1" applyAlignment="1">
      <alignment vertical="center"/>
    </xf>
    <xf numFmtId="0" fontId="14" fillId="5" borderId="18" xfId="0" quotePrefix="1" applyFont="1" applyFill="1" applyBorder="1" applyAlignment="1">
      <alignment vertical="center"/>
    </xf>
    <xf numFmtId="176" fontId="9" fillId="5" borderId="18" xfId="0" applyNumberFormat="1" applyFont="1" applyFill="1" applyBorder="1" applyAlignment="1">
      <alignment vertical="center"/>
    </xf>
    <xf numFmtId="176" fontId="9" fillId="5" borderId="25" xfId="0" applyNumberFormat="1" applyFont="1" applyFill="1" applyBorder="1" applyAlignment="1">
      <alignment vertical="center"/>
    </xf>
    <xf numFmtId="9" fontId="9" fillId="5" borderId="17" xfId="0" applyNumberFormat="1" applyFont="1" applyFill="1" applyBorder="1" applyAlignment="1">
      <alignment vertical="center"/>
    </xf>
    <xf numFmtId="176" fontId="9" fillId="5" borderId="36" xfId="0" applyNumberFormat="1" applyFont="1" applyFill="1" applyBorder="1" applyAlignment="1">
      <alignment horizontal="center" vertical="center"/>
    </xf>
    <xf numFmtId="9" fontId="9" fillId="5" borderId="18" xfId="0" applyNumberFormat="1" applyFont="1" applyFill="1" applyBorder="1" applyAlignment="1">
      <alignment vertical="center"/>
    </xf>
    <xf numFmtId="176" fontId="9" fillId="5" borderId="19" xfId="0" applyNumberFormat="1" applyFont="1" applyFill="1" applyBorder="1" applyAlignment="1">
      <alignment horizontal="center" vertical="center"/>
    </xf>
    <xf numFmtId="0" fontId="14" fillId="5" borderId="18" xfId="0" quotePrefix="1" applyFont="1" applyFill="1" applyBorder="1" applyAlignment="1">
      <alignment horizontal="center" vertical="center"/>
    </xf>
    <xf numFmtId="176" fontId="9" fillId="5" borderId="18" xfId="0" applyNumberFormat="1" applyFont="1" applyFill="1" applyBorder="1" applyAlignment="1">
      <alignment horizontal="center" vertical="center"/>
    </xf>
    <xf numFmtId="176" fontId="14" fillId="5" borderId="18" xfId="0" applyNumberFormat="1" applyFont="1" applyFill="1" applyBorder="1" applyAlignment="1">
      <alignment vertical="center"/>
    </xf>
    <xf numFmtId="9" fontId="9" fillId="5" borderId="32" xfId="0" applyNumberFormat="1" applyFont="1" applyFill="1" applyBorder="1" applyAlignment="1">
      <alignment vertical="center"/>
    </xf>
    <xf numFmtId="176" fontId="9" fillId="5" borderId="33" xfId="0" applyNumberFormat="1" applyFont="1" applyFill="1" applyBorder="1" applyAlignment="1">
      <alignment horizontal="center" vertical="center"/>
    </xf>
    <xf numFmtId="9" fontId="9" fillId="5" borderId="33" xfId="0" applyNumberFormat="1" applyFont="1" applyFill="1" applyBorder="1" applyAlignment="1">
      <alignment vertical="center"/>
    </xf>
    <xf numFmtId="176" fontId="9" fillId="5" borderId="34" xfId="0" applyNumberFormat="1" applyFont="1" applyFill="1" applyBorder="1" applyAlignment="1">
      <alignment horizontal="center" vertical="center"/>
    </xf>
    <xf numFmtId="176" fontId="16" fillId="2" borderId="45" xfId="0" applyNumberFormat="1" applyFont="1" applyFill="1" applyBorder="1" applyAlignment="1">
      <alignment horizontal="center" vertical="center"/>
    </xf>
    <xf numFmtId="176" fontId="16" fillId="2" borderId="46" xfId="0" applyNumberFormat="1" applyFont="1" applyFill="1" applyBorder="1" applyAlignment="1">
      <alignment horizontal="center" vertical="center"/>
    </xf>
    <xf numFmtId="176" fontId="16" fillId="2" borderId="47" xfId="0" applyNumberFormat="1" applyFont="1" applyFill="1" applyBorder="1" applyAlignment="1">
      <alignment horizontal="center" vertical="center"/>
    </xf>
    <xf numFmtId="0" fontId="14" fillId="0" borderId="57" xfId="0" applyFont="1" applyBorder="1" applyAlignment="1">
      <alignment horizontal="center" vertical="center"/>
    </xf>
    <xf numFmtId="0" fontId="14" fillId="0" borderId="20" xfId="0" applyFont="1" applyBorder="1" applyAlignment="1">
      <alignment horizontal="left" vertical="center"/>
    </xf>
    <xf numFmtId="176" fontId="9" fillId="0" borderId="58" xfId="0" applyNumberFormat="1" applyFont="1" applyBorder="1" applyAlignment="1">
      <alignment vertical="center"/>
    </xf>
    <xf numFmtId="9" fontId="9" fillId="0" borderId="56" xfId="0" applyNumberFormat="1" applyFont="1" applyBorder="1" applyAlignment="1">
      <alignment vertical="center"/>
    </xf>
    <xf numFmtId="176" fontId="9" fillId="0" borderId="20" xfId="0" applyNumberFormat="1" applyFont="1" applyBorder="1" applyAlignment="1">
      <alignment horizontal="center" vertical="center"/>
    </xf>
    <xf numFmtId="9" fontId="9" fillId="0" borderId="20" xfId="0" applyNumberFormat="1" applyFont="1" applyBorder="1" applyAlignment="1">
      <alignment vertical="center"/>
    </xf>
    <xf numFmtId="176" fontId="9" fillId="0" borderId="21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vertical="center"/>
    </xf>
    <xf numFmtId="176" fontId="9" fillId="4" borderId="17" xfId="0" applyNumberFormat="1" applyFont="1" applyFill="1" applyBorder="1" applyAlignment="1">
      <alignment vertical="center"/>
    </xf>
    <xf numFmtId="177" fontId="9" fillId="4" borderId="18" xfId="0" applyNumberFormat="1" applyFont="1" applyFill="1" applyBorder="1" applyAlignment="1">
      <alignment horizontal="right" vertical="center"/>
    </xf>
    <xf numFmtId="9" fontId="9" fillId="4" borderId="19" xfId="0" applyNumberFormat="1" applyFont="1" applyFill="1" applyBorder="1" applyAlignment="1">
      <alignment vertical="center"/>
    </xf>
    <xf numFmtId="9" fontId="9" fillId="0" borderId="31" xfId="0" applyNumberFormat="1" applyFont="1" applyBorder="1" applyAlignment="1">
      <alignment vertical="center"/>
    </xf>
    <xf numFmtId="177" fontId="9" fillId="0" borderId="0" xfId="0" applyNumberFormat="1" applyFont="1" applyAlignment="1">
      <alignment vertical="center"/>
    </xf>
    <xf numFmtId="0" fontId="14" fillId="0" borderId="59" xfId="0" applyFont="1" applyBorder="1" applyAlignment="1">
      <alignment horizontal="center" vertical="center"/>
    </xf>
    <xf numFmtId="0" fontId="14" fillId="0" borderId="18" xfId="0" applyFont="1" applyBorder="1" applyAlignment="1">
      <alignment horizontal="left" vertical="center"/>
    </xf>
    <xf numFmtId="176" fontId="9" fillId="0" borderId="14" xfId="0" applyNumberFormat="1" applyFont="1" applyBorder="1" applyAlignment="1">
      <alignment vertical="center"/>
    </xf>
    <xf numFmtId="9" fontId="9" fillId="0" borderId="17" xfId="0" applyNumberFormat="1" applyFont="1" applyBorder="1" applyAlignment="1">
      <alignment vertical="center"/>
    </xf>
    <xf numFmtId="176" fontId="9" fillId="0" borderId="18" xfId="0" applyNumberFormat="1" applyFont="1" applyBorder="1" applyAlignment="1">
      <alignment horizontal="center" vertical="center"/>
    </xf>
    <xf numFmtId="9" fontId="9" fillId="0" borderId="18" xfId="0" applyNumberFormat="1" applyFont="1" applyBorder="1" applyAlignment="1">
      <alignment vertical="center"/>
    </xf>
    <xf numFmtId="176" fontId="9" fillId="0" borderId="19" xfId="0" applyNumberFormat="1" applyFont="1" applyBorder="1" applyAlignment="1">
      <alignment horizontal="center" vertical="center"/>
    </xf>
    <xf numFmtId="9" fontId="9" fillId="0" borderId="26" xfId="0" applyNumberFormat="1" applyFont="1" applyBorder="1" applyAlignment="1">
      <alignment vertical="center"/>
    </xf>
    <xf numFmtId="0" fontId="14" fillId="0" borderId="59" xfId="0" quotePrefix="1" applyFont="1" applyBorder="1" applyAlignment="1">
      <alignment horizontal="center" vertical="center"/>
    </xf>
    <xf numFmtId="176" fontId="9" fillId="0" borderId="15" xfId="0" applyNumberFormat="1" applyFont="1" applyBorder="1" applyAlignment="1">
      <alignment horizontal="center" vertical="center"/>
    </xf>
    <xf numFmtId="176" fontId="11" fillId="4" borderId="17" xfId="0" applyNumberFormat="1" applyFont="1" applyFill="1" applyBorder="1" applyAlignment="1">
      <alignment vertical="center"/>
    </xf>
    <xf numFmtId="176" fontId="9" fillId="6" borderId="26" xfId="0" applyNumberFormat="1" applyFont="1" applyFill="1" applyBorder="1" applyAlignment="1">
      <alignment vertical="center"/>
    </xf>
    <xf numFmtId="176" fontId="9" fillId="6" borderId="17" xfId="0" applyNumberFormat="1" applyFont="1" applyFill="1" applyBorder="1" applyAlignment="1">
      <alignment vertical="center"/>
    </xf>
    <xf numFmtId="9" fontId="9" fillId="3" borderId="26" xfId="0" applyNumberFormat="1" applyFont="1" applyFill="1" applyBorder="1" applyAlignment="1">
      <alignment vertical="center"/>
    </xf>
    <xf numFmtId="0" fontId="11" fillId="0" borderId="59" xfId="0" quotePrefix="1" applyFont="1" applyBorder="1" applyAlignment="1">
      <alignment horizontal="center" vertical="center"/>
    </xf>
    <xf numFmtId="176" fontId="14" fillId="0" borderId="14" xfId="0" applyNumberFormat="1" applyFont="1" applyBorder="1" applyAlignment="1">
      <alignment vertical="center"/>
    </xf>
    <xf numFmtId="9" fontId="14" fillId="0" borderId="17" xfId="0" applyNumberFormat="1" applyFont="1" applyBorder="1" applyAlignment="1">
      <alignment vertical="center"/>
    </xf>
    <xf numFmtId="176" fontId="14" fillId="0" borderId="18" xfId="0" applyNumberFormat="1" applyFont="1" applyBorder="1" applyAlignment="1">
      <alignment horizontal="center" vertical="center"/>
    </xf>
    <xf numFmtId="9" fontId="14" fillId="0" borderId="18" xfId="0" applyNumberFormat="1" applyFont="1" applyBorder="1" applyAlignment="1">
      <alignment vertical="center"/>
    </xf>
    <xf numFmtId="176" fontId="11" fillId="0" borderId="19" xfId="0" applyNumberFormat="1" applyFont="1" applyBorder="1" applyAlignment="1">
      <alignment horizontal="center" vertical="center"/>
    </xf>
    <xf numFmtId="0" fontId="14" fillId="4" borderId="59" xfId="0" applyFont="1" applyFill="1" applyBorder="1" applyAlignment="1">
      <alignment horizontal="center" vertical="center"/>
    </xf>
    <xf numFmtId="0" fontId="14" fillId="4" borderId="18" xfId="0" applyFont="1" applyFill="1" applyBorder="1" applyAlignment="1">
      <alignment horizontal="left" vertical="center"/>
    </xf>
    <xf numFmtId="176" fontId="9" fillId="4" borderId="26" xfId="0" applyNumberFormat="1" applyFont="1" applyFill="1" applyBorder="1" applyAlignment="1">
      <alignment vertical="center"/>
    </xf>
    <xf numFmtId="176" fontId="9" fillId="0" borderId="54" xfId="0" applyNumberFormat="1" applyFont="1" applyBorder="1" applyAlignment="1">
      <alignment horizontal="center" vertical="center"/>
    </xf>
    <xf numFmtId="176" fontId="11" fillId="6" borderId="17" xfId="0" applyNumberFormat="1" applyFont="1" applyFill="1" applyBorder="1" applyAlignment="1">
      <alignment vertical="center"/>
    </xf>
    <xf numFmtId="0" fontId="14" fillId="5" borderId="59" xfId="0" applyFont="1" applyFill="1" applyBorder="1" applyAlignment="1">
      <alignment horizontal="center" vertical="center"/>
    </xf>
    <xf numFmtId="0" fontId="0" fillId="5" borderId="18" xfId="0" applyFont="1" applyFill="1" applyBorder="1" applyAlignment="1">
      <alignment vertical="center"/>
    </xf>
    <xf numFmtId="176" fontId="9" fillId="5" borderId="26" xfId="0" applyNumberFormat="1" applyFont="1" applyFill="1" applyBorder="1" applyAlignment="1">
      <alignment vertical="center"/>
    </xf>
    <xf numFmtId="176" fontId="9" fillId="5" borderId="17" xfId="0" applyNumberFormat="1" applyFont="1" applyFill="1" applyBorder="1" applyAlignment="1">
      <alignment vertical="center"/>
    </xf>
    <xf numFmtId="177" fontId="9" fillId="5" borderId="18" xfId="0" applyNumberFormat="1" applyFont="1" applyFill="1" applyBorder="1" applyAlignment="1">
      <alignment horizontal="right" vertical="center"/>
    </xf>
    <xf numFmtId="9" fontId="9" fillId="5" borderId="19" xfId="0" applyNumberFormat="1" applyFont="1" applyFill="1" applyBorder="1" applyAlignment="1">
      <alignment vertical="center"/>
    </xf>
    <xf numFmtId="9" fontId="9" fillId="5" borderId="26" xfId="0" applyNumberFormat="1" applyFont="1" applyFill="1" applyBorder="1" applyAlignment="1">
      <alignment vertical="center"/>
    </xf>
    <xf numFmtId="0" fontId="14" fillId="5" borderId="18" xfId="0" applyFont="1" applyFill="1" applyBorder="1" applyAlignment="1">
      <alignment horizontal="left" vertical="center"/>
    </xf>
    <xf numFmtId="0" fontId="9" fillId="5" borderId="18" xfId="0" applyFont="1" applyFill="1" applyBorder="1" applyAlignment="1">
      <alignment vertical="center"/>
    </xf>
    <xf numFmtId="9" fontId="11" fillId="5" borderId="17" xfId="0" applyNumberFormat="1" applyFont="1" applyFill="1" applyBorder="1" applyAlignment="1">
      <alignment vertical="center"/>
    </xf>
    <xf numFmtId="176" fontId="11" fillId="5" borderId="18" xfId="0" applyNumberFormat="1" applyFont="1" applyFill="1" applyBorder="1" applyAlignment="1">
      <alignment horizontal="center" vertical="center"/>
    </xf>
    <xf numFmtId="0" fontId="14" fillId="5" borderId="60" xfId="0" applyFont="1" applyFill="1" applyBorder="1" applyAlignment="1">
      <alignment horizontal="center" vertical="center"/>
    </xf>
    <xf numFmtId="0" fontId="14" fillId="5" borderId="46" xfId="0" applyFont="1" applyFill="1" applyBorder="1" applyAlignment="1">
      <alignment horizontal="left" vertical="center"/>
    </xf>
    <xf numFmtId="0" fontId="14" fillId="5" borderId="46" xfId="0" quotePrefix="1" applyFont="1" applyFill="1" applyBorder="1" applyAlignment="1">
      <alignment vertical="center"/>
    </xf>
    <xf numFmtId="176" fontId="9" fillId="5" borderId="46" xfId="0" applyNumberFormat="1" applyFont="1" applyFill="1" applyBorder="1" applyAlignment="1">
      <alignment vertical="center"/>
    </xf>
    <xf numFmtId="176" fontId="9" fillId="5" borderId="61" xfId="0" applyNumberFormat="1" applyFont="1" applyFill="1" applyBorder="1" applyAlignment="1">
      <alignment vertical="center"/>
    </xf>
    <xf numFmtId="176" fontId="9" fillId="5" borderId="35" xfId="0" applyNumberFormat="1" applyFont="1" applyFill="1" applyBorder="1" applyAlignment="1">
      <alignment vertical="center"/>
    </xf>
    <xf numFmtId="176" fontId="9" fillId="5" borderId="32" xfId="0" applyNumberFormat="1" applyFont="1" applyFill="1" applyBorder="1" applyAlignment="1">
      <alignment vertical="center"/>
    </xf>
    <xf numFmtId="177" fontId="9" fillId="5" borderId="33" xfId="0" applyNumberFormat="1" applyFont="1" applyFill="1" applyBorder="1" applyAlignment="1">
      <alignment horizontal="right" vertical="center"/>
    </xf>
    <xf numFmtId="9" fontId="9" fillId="5" borderId="34" xfId="0" applyNumberFormat="1" applyFont="1" applyFill="1" applyBorder="1" applyAlignment="1">
      <alignment vertical="center"/>
    </xf>
    <xf numFmtId="9" fontId="9" fillId="5" borderId="35" xfId="0" applyNumberFormat="1" applyFont="1" applyFill="1" applyBorder="1" applyAlignment="1">
      <alignment vertical="center"/>
    </xf>
    <xf numFmtId="0" fontId="48" fillId="0" borderId="0" xfId="0" applyFont="1" applyAlignment="1">
      <alignment vertical="center"/>
    </xf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vertical="center"/>
    </xf>
    <xf numFmtId="0" fontId="49" fillId="0" borderId="0" xfId="0" applyFont="1" applyAlignment="1">
      <alignment horizontal="center" vertical="center" wrapText="1"/>
    </xf>
    <xf numFmtId="0" fontId="50" fillId="2" borderId="68" xfId="0" applyFont="1" applyFill="1" applyBorder="1" applyAlignment="1">
      <alignment horizontal="center" vertical="center" wrapText="1"/>
    </xf>
    <xf numFmtId="0" fontId="50" fillId="2" borderId="68" xfId="0" applyFont="1" applyFill="1" applyBorder="1" applyAlignment="1">
      <alignment horizontal="center" vertical="center"/>
    </xf>
    <xf numFmtId="0" fontId="50" fillId="2" borderId="68" xfId="256" applyFont="1" applyFill="1" applyBorder="1" applyAlignment="1">
      <alignment horizontal="center" vertical="center" wrapText="1"/>
    </xf>
    <xf numFmtId="0" fontId="49" fillId="0" borderId="68" xfId="0" applyFont="1" applyBorder="1" applyAlignment="1">
      <alignment horizontal="center" vertical="center" wrapText="1"/>
    </xf>
    <xf numFmtId="0" fontId="49" fillId="0" borderId="68" xfId="0" applyFont="1" applyBorder="1" applyAlignment="1">
      <alignment horizontal="center" vertical="center"/>
    </xf>
    <xf numFmtId="0" fontId="51" fillId="0" borderId="68" xfId="0" applyFont="1" applyBorder="1" applyAlignment="1">
      <alignment horizontal="center" vertical="center" wrapText="1"/>
    </xf>
    <xf numFmtId="0" fontId="49" fillId="0" borderId="68" xfId="0" applyFont="1" applyBorder="1" applyAlignment="1">
      <alignment vertical="center"/>
    </xf>
    <xf numFmtId="180" fontId="49" fillId="0" borderId="68" xfId="258" applyNumberFormat="1" applyFont="1" applyBorder="1" applyAlignment="1">
      <alignment horizontal="center" vertical="center"/>
    </xf>
    <xf numFmtId="176" fontId="49" fillId="0" borderId="68" xfId="258" applyFont="1" applyBorder="1" applyAlignment="1">
      <alignment horizontal="center" vertical="center"/>
    </xf>
    <xf numFmtId="0" fontId="49" fillId="0" borderId="68" xfId="256" applyFont="1" applyBorder="1" applyAlignment="1">
      <alignment horizontal="center" vertical="center" wrapText="1"/>
    </xf>
    <xf numFmtId="0" fontId="49" fillId="0" borderId="68" xfId="256" applyFont="1" applyBorder="1" applyAlignment="1">
      <alignment horizontal="center" vertical="center"/>
    </xf>
    <xf numFmtId="0" fontId="51" fillId="0" borderId="68" xfId="0" applyFont="1" applyFill="1" applyBorder="1" applyAlignment="1">
      <alignment horizontal="center" vertical="center" wrapText="1"/>
    </xf>
    <xf numFmtId="0" fontId="52" fillId="0" borderId="0" xfId="0" applyFont="1" applyAlignment="1">
      <alignment vertical="center"/>
    </xf>
    <xf numFmtId="179" fontId="53" fillId="0" borderId="68" xfId="256" applyNumberFormat="1" applyFont="1" applyFill="1" applyBorder="1" applyAlignment="1">
      <alignment horizontal="center" vertical="center"/>
    </xf>
    <xf numFmtId="179" fontId="53" fillId="0" borderId="68" xfId="256" applyNumberFormat="1" applyFont="1" applyFill="1" applyBorder="1" applyAlignment="1">
      <alignment horizontal="center" vertical="center"/>
    </xf>
    <xf numFmtId="0" fontId="49" fillId="0" borderId="68" xfId="256" applyFont="1" applyFill="1" applyBorder="1" applyAlignment="1">
      <alignment horizontal="center" vertical="center"/>
    </xf>
    <xf numFmtId="179" fontId="49" fillId="0" borderId="68" xfId="258" applyNumberFormat="1" applyFont="1" applyBorder="1" applyAlignment="1">
      <alignment horizontal="center" vertical="center"/>
    </xf>
    <xf numFmtId="0" fontId="54" fillId="0" borderId="0" xfId="0" applyFont="1" applyAlignment="1">
      <alignment vertical="center"/>
    </xf>
    <xf numFmtId="176" fontId="54" fillId="0" borderId="0" xfId="258" applyFont="1" applyAlignment="1">
      <alignment vertical="center"/>
    </xf>
    <xf numFmtId="0" fontId="55" fillId="2" borderId="68" xfId="0" applyFont="1" applyFill="1" applyBorder="1" applyAlignment="1">
      <alignment horizontal="center" vertical="center" wrapText="1"/>
    </xf>
    <xf numFmtId="176" fontId="54" fillId="0" borderId="68" xfId="258" applyFont="1" applyBorder="1" applyAlignment="1">
      <alignment horizontal="center" vertical="center"/>
    </xf>
    <xf numFmtId="179" fontId="53" fillId="0" borderId="68" xfId="256" applyNumberFormat="1" applyFont="1" applyFill="1" applyBorder="1" applyAlignment="1">
      <alignment horizontal="center" vertical="center" wrapText="1"/>
    </xf>
    <xf numFmtId="0" fontId="49" fillId="0" borderId="68" xfId="256" applyFont="1" applyFill="1" applyBorder="1" applyAlignment="1">
      <alignment horizontal="center" vertical="center" wrapText="1"/>
    </xf>
    <xf numFmtId="179" fontId="49" fillId="0" borderId="68" xfId="258" applyNumberFormat="1" applyFont="1" applyBorder="1" applyAlignment="1">
      <alignment horizontal="center" vertical="center" wrapText="1"/>
    </xf>
    <xf numFmtId="0" fontId="47" fillId="0" borderId="68" xfId="307" applyFont="1" applyBorder="1" applyAlignment="1">
      <alignment horizontal="center" vertical="center"/>
    </xf>
    <xf numFmtId="0" fontId="47" fillId="0" borderId="68" xfId="307" applyFont="1" applyBorder="1" applyAlignment="1">
      <alignment horizontal="center" vertical="center" wrapText="1"/>
    </xf>
    <xf numFmtId="176" fontId="10" fillId="2" borderId="12" xfId="0" applyNumberFormat="1" applyFont="1" applyFill="1" applyBorder="1" applyAlignment="1">
      <alignment horizontal="center" vertical="center"/>
    </xf>
    <xf numFmtId="0" fontId="13" fillId="0" borderId="13" xfId="0" applyFont="1" applyBorder="1" applyAlignment="1">
      <alignment vertical="center"/>
    </xf>
    <xf numFmtId="176" fontId="10" fillId="2" borderId="14" xfId="0" applyNumberFormat="1" applyFont="1" applyFill="1" applyBorder="1" applyAlignment="1">
      <alignment horizontal="center" vertical="center"/>
    </xf>
    <xf numFmtId="0" fontId="13" fillId="0" borderId="15" xfId="0" applyFont="1" applyBorder="1" applyAlignment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13" fillId="0" borderId="10" xfId="0" applyFont="1" applyBorder="1" applyAlignment="1">
      <alignment vertical="center"/>
    </xf>
    <xf numFmtId="0" fontId="13" fillId="0" borderId="40" xfId="0" applyFont="1" applyBorder="1" applyAlignment="1">
      <alignment vertical="center"/>
    </xf>
    <xf numFmtId="0" fontId="13" fillId="0" borderId="41" xfId="0" applyFont="1" applyBorder="1" applyAlignment="1">
      <alignment vertical="center"/>
    </xf>
    <xf numFmtId="0" fontId="13" fillId="0" borderId="42" xfId="0" applyFont="1" applyBorder="1" applyAlignment="1">
      <alignment vertical="center"/>
    </xf>
    <xf numFmtId="0" fontId="12" fillId="2" borderId="4" xfId="0" applyFont="1" applyFill="1" applyBorder="1" applyAlignment="1">
      <alignment horizontal="center" vertical="center"/>
    </xf>
    <xf numFmtId="0" fontId="13" fillId="0" borderId="11" xfId="0" applyFont="1" applyBorder="1" applyAlignment="1">
      <alignment vertical="center"/>
    </xf>
    <xf numFmtId="0" fontId="13" fillId="0" borderId="43" xfId="0" applyFont="1" applyBorder="1" applyAlignment="1">
      <alignment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3" fillId="0" borderId="39" xfId="0" applyFont="1" applyBorder="1" applyAlignment="1">
      <alignment vertical="center"/>
    </xf>
    <xf numFmtId="0" fontId="13" fillId="0" borderId="44" xfId="0" applyFont="1" applyBorder="1" applyAlignment="1">
      <alignment vertical="center"/>
    </xf>
    <xf numFmtId="176" fontId="10" fillId="2" borderId="5" xfId="0" applyNumberFormat="1" applyFont="1" applyFill="1" applyBorder="1" applyAlignment="1">
      <alignment horizontal="center" vertical="center"/>
    </xf>
    <xf numFmtId="0" fontId="13" fillId="0" borderId="6" xfId="0" applyFont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2" fillId="2" borderId="8" xfId="0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vertical="center"/>
    </xf>
    <xf numFmtId="0" fontId="13" fillId="0" borderId="24" xfId="0" applyFont="1" applyBorder="1" applyAlignment="1">
      <alignment vertical="center"/>
    </xf>
    <xf numFmtId="0" fontId="12" fillId="2" borderId="38" xfId="0" applyFont="1" applyFill="1" applyBorder="1" applyAlignment="1">
      <alignment horizontal="center" vertical="center"/>
    </xf>
    <xf numFmtId="176" fontId="16" fillId="2" borderId="12" xfId="0" applyNumberFormat="1" applyFont="1" applyFill="1" applyBorder="1" applyAlignment="1">
      <alignment horizontal="center" vertical="center"/>
    </xf>
    <xf numFmtId="176" fontId="16" fillId="2" borderId="14" xfId="0" applyNumberFormat="1" applyFont="1" applyFill="1" applyBorder="1" applyAlignment="1">
      <alignment horizontal="center" vertical="center"/>
    </xf>
    <xf numFmtId="176" fontId="16" fillId="2" borderId="5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176" fontId="10" fillId="2" borderId="53" xfId="0" applyNumberFormat="1" applyFont="1" applyFill="1" applyBorder="1" applyAlignment="1">
      <alignment horizontal="center" vertical="center"/>
    </xf>
    <xf numFmtId="0" fontId="13" fillId="0" borderId="56" xfId="0" applyFont="1" applyBorder="1" applyAlignment="1">
      <alignment vertical="center"/>
    </xf>
    <xf numFmtId="176" fontId="10" fillId="2" borderId="54" xfId="0" applyNumberFormat="1" applyFont="1" applyFill="1" applyBorder="1" applyAlignment="1">
      <alignment horizontal="center" vertical="center"/>
    </xf>
    <xf numFmtId="0" fontId="13" fillId="0" borderId="20" xfId="0" applyFont="1" applyBorder="1" applyAlignment="1">
      <alignment vertical="center"/>
    </xf>
    <xf numFmtId="176" fontId="10" fillId="2" borderId="55" xfId="0" applyNumberFormat="1" applyFont="1" applyFill="1" applyBorder="1" applyAlignment="1">
      <alignment horizontal="center" vertical="center"/>
    </xf>
    <xf numFmtId="0" fontId="13" fillId="0" borderId="21" xfId="0" applyFont="1" applyBorder="1" applyAlignment="1">
      <alignment vertical="center"/>
    </xf>
  </cellXfs>
  <cellStyles count="571">
    <cellStyle name="Accent1 - 20%" xfId="8" xr:uid="{00000000-0005-0000-0000-000000000000}"/>
    <cellStyle name="Accent1 - 40%" xfId="9" xr:uid="{00000000-0005-0000-0000-000001000000}"/>
    <cellStyle name="Accent1 - 60%" xfId="10" xr:uid="{00000000-0005-0000-0000-000002000000}"/>
    <cellStyle name="Accent2 - 20%" xfId="11" xr:uid="{00000000-0005-0000-0000-000003000000}"/>
    <cellStyle name="Accent2 - 40%" xfId="12" xr:uid="{00000000-0005-0000-0000-000004000000}"/>
    <cellStyle name="Accent2 - 60%" xfId="13" xr:uid="{00000000-0005-0000-0000-000005000000}"/>
    <cellStyle name="Accent3 - 20%" xfId="14" xr:uid="{00000000-0005-0000-0000-000006000000}"/>
    <cellStyle name="Accent3 - 40%" xfId="15" xr:uid="{00000000-0005-0000-0000-000007000000}"/>
    <cellStyle name="Accent3 - 60%" xfId="16" xr:uid="{00000000-0005-0000-0000-000008000000}"/>
    <cellStyle name="Accent4 - 20%" xfId="17" xr:uid="{00000000-0005-0000-0000-000009000000}"/>
    <cellStyle name="Accent4 - 40%" xfId="18" xr:uid="{00000000-0005-0000-0000-00000A000000}"/>
    <cellStyle name="Accent4 - 60%" xfId="19" xr:uid="{00000000-0005-0000-0000-00000B000000}"/>
    <cellStyle name="Accent5 - 20%" xfId="20" xr:uid="{00000000-0005-0000-0000-00000C000000}"/>
    <cellStyle name="Accent5 - 40%" xfId="21" xr:uid="{00000000-0005-0000-0000-00000D000000}"/>
    <cellStyle name="Accent5 - 60%" xfId="22" xr:uid="{00000000-0005-0000-0000-00000E000000}"/>
    <cellStyle name="Accent6 - 20%" xfId="23" xr:uid="{00000000-0005-0000-0000-00000F000000}"/>
    <cellStyle name="Accent6 - 40%" xfId="24" xr:uid="{00000000-0005-0000-0000-000010000000}"/>
    <cellStyle name="Accent6 - 60%" xfId="25" xr:uid="{00000000-0005-0000-0000-000011000000}"/>
    <cellStyle name="cf1" xfId="26" xr:uid="{00000000-0005-0000-0000-000012000000}"/>
    <cellStyle name="cf2" xfId="27" xr:uid="{00000000-0005-0000-0000-000013000000}"/>
    <cellStyle name="cf3" xfId="28" xr:uid="{00000000-0005-0000-0000-000014000000}"/>
    <cellStyle name="Emphasis 1" xfId="29" xr:uid="{00000000-0005-0000-0000-000015000000}"/>
    <cellStyle name="Emphasis 2" xfId="30" xr:uid="{00000000-0005-0000-0000-000016000000}"/>
    <cellStyle name="Emphasis 3" xfId="31" xr:uid="{00000000-0005-0000-0000-000017000000}"/>
    <cellStyle name="SAPBEXaggData" xfId="32" xr:uid="{00000000-0005-0000-0000-000018000000}"/>
    <cellStyle name="SAPBEXaggData 10 2 3" xfId="33" xr:uid="{00000000-0005-0000-0000-000019000000}"/>
    <cellStyle name="SAPBEXaggData 10 2 3 2" xfId="325" xr:uid="{00000000-0005-0000-0000-00001A000000}"/>
    <cellStyle name="SAPBEXaggData 15 2 2" xfId="34" xr:uid="{00000000-0005-0000-0000-00001B000000}"/>
    <cellStyle name="SAPBEXaggData 15 2 2 2" xfId="326" xr:uid="{00000000-0005-0000-0000-00001C000000}"/>
    <cellStyle name="SAPBEXaggData 2" xfId="35" xr:uid="{00000000-0005-0000-0000-00001D000000}"/>
    <cellStyle name="SAPBEXaggData 2 2" xfId="327" xr:uid="{00000000-0005-0000-0000-00001E000000}"/>
    <cellStyle name="SAPBEXaggData 3" xfId="36" xr:uid="{00000000-0005-0000-0000-00001F000000}"/>
    <cellStyle name="SAPBEXaggData 3 2" xfId="328" xr:uid="{00000000-0005-0000-0000-000020000000}"/>
    <cellStyle name="SAPBEXaggData 4" xfId="37" xr:uid="{00000000-0005-0000-0000-000021000000}"/>
    <cellStyle name="SAPBEXaggData 4 2" xfId="329" xr:uid="{00000000-0005-0000-0000-000022000000}"/>
    <cellStyle name="SAPBEXaggData 5" xfId="324" xr:uid="{00000000-0005-0000-0000-000023000000}"/>
    <cellStyle name="SAPBEXaggDataEmph" xfId="38" xr:uid="{00000000-0005-0000-0000-000024000000}"/>
    <cellStyle name="SAPBEXaggDataEmph 2" xfId="39" xr:uid="{00000000-0005-0000-0000-000025000000}"/>
    <cellStyle name="SAPBEXaggDataEmph 2 2" xfId="331" xr:uid="{00000000-0005-0000-0000-000026000000}"/>
    <cellStyle name="SAPBEXaggDataEmph 3" xfId="40" xr:uid="{00000000-0005-0000-0000-000027000000}"/>
    <cellStyle name="SAPBEXaggDataEmph 3 2" xfId="332" xr:uid="{00000000-0005-0000-0000-000028000000}"/>
    <cellStyle name="SAPBEXaggDataEmph 4" xfId="41" xr:uid="{00000000-0005-0000-0000-000029000000}"/>
    <cellStyle name="SAPBEXaggDataEmph 4 2" xfId="333" xr:uid="{00000000-0005-0000-0000-00002A000000}"/>
    <cellStyle name="SAPBEXaggDataEmph 5" xfId="330" xr:uid="{00000000-0005-0000-0000-00002B000000}"/>
    <cellStyle name="SAPBEXaggItem" xfId="42" xr:uid="{00000000-0005-0000-0000-00002C000000}"/>
    <cellStyle name="SAPBEXaggItem 15 2 2" xfId="43" xr:uid="{00000000-0005-0000-0000-00002D000000}"/>
    <cellStyle name="SAPBEXaggItem 15 2 2 2" xfId="335" xr:uid="{00000000-0005-0000-0000-00002E000000}"/>
    <cellStyle name="SAPBEXaggItem 2" xfId="44" xr:uid="{00000000-0005-0000-0000-00002F000000}"/>
    <cellStyle name="SAPBEXaggItem 2 2" xfId="336" xr:uid="{00000000-0005-0000-0000-000030000000}"/>
    <cellStyle name="SAPBEXaggItem 3" xfId="45" xr:uid="{00000000-0005-0000-0000-000031000000}"/>
    <cellStyle name="SAPBEXaggItem 3 2" xfId="337" xr:uid="{00000000-0005-0000-0000-000032000000}"/>
    <cellStyle name="SAPBEXaggItem 4" xfId="46" xr:uid="{00000000-0005-0000-0000-000033000000}"/>
    <cellStyle name="SAPBEXaggItem 4 2" xfId="338" xr:uid="{00000000-0005-0000-0000-000034000000}"/>
    <cellStyle name="SAPBEXaggItem 5" xfId="334" xr:uid="{00000000-0005-0000-0000-000035000000}"/>
    <cellStyle name="SAPBEXaggItemX" xfId="47" xr:uid="{00000000-0005-0000-0000-000036000000}"/>
    <cellStyle name="SAPBEXaggItemX 2" xfId="48" xr:uid="{00000000-0005-0000-0000-000037000000}"/>
    <cellStyle name="SAPBEXaggItemX 2 2" xfId="340" xr:uid="{00000000-0005-0000-0000-000038000000}"/>
    <cellStyle name="SAPBEXaggItemX 3" xfId="49" xr:uid="{00000000-0005-0000-0000-000039000000}"/>
    <cellStyle name="SAPBEXaggItemX 3 2" xfId="341" xr:uid="{00000000-0005-0000-0000-00003A000000}"/>
    <cellStyle name="SAPBEXaggItemX 4" xfId="50" xr:uid="{00000000-0005-0000-0000-00003B000000}"/>
    <cellStyle name="SAPBEXaggItemX 4 2" xfId="342" xr:uid="{00000000-0005-0000-0000-00003C000000}"/>
    <cellStyle name="SAPBEXaggItemX 5" xfId="339" xr:uid="{00000000-0005-0000-0000-00003D000000}"/>
    <cellStyle name="SAPBEXchaText" xfId="51" xr:uid="{00000000-0005-0000-0000-00003E000000}"/>
    <cellStyle name="SAPBEXchaText 10 4" xfId="52" xr:uid="{00000000-0005-0000-0000-00003F000000}"/>
    <cellStyle name="SAPBEXchaText 10 4 2" xfId="344" xr:uid="{00000000-0005-0000-0000-000040000000}"/>
    <cellStyle name="SAPBEXchaText 14 5" xfId="53" xr:uid="{00000000-0005-0000-0000-000041000000}"/>
    <cellStyle name="SAPBEXchaText 14 5 2" xfId="345" xr:uid="{00000000-0005-0000-0000-000042000000}"/>
    <cellStyle name="SAPBEXchaText 2" xfId="54" xr:uid="{00000000-0005-0000-0000-000043000000}"/>
    <cellStyle name="SAPBEXchaText 2 2" xfId="346" xr:uid="{00000000-0005-0000-0000-000044000000}"/>
    <cellStyle name="SAPBEXchaText 3" xfId="55" xr:uid="{00000000-0005-0000-0000-000045000000}"/>
    <cellStyle name="SAPBEXchaText 3 2" xfId="347" xr:uid="{00000000-0005-0000-0000-000046000000}"/>
    <cellStyle name="SAPBEXchaText 4" xfId="56" xr:uid="{00000000-0005-0000-0000-000047000000}"/>
    <cellStyle name="SAPBEXchaText 4 2" xfId="348" xr:uid="{00000000-0005-0000-0000-000048000000}"/>
    <cellStyle name="SAPBEXchaText 5" xfId="343" xr:uid="{00000000-0005-0000-0000-000049000000}"/>
    <cellStyle name="SAPBEXexcBad7" xfId="57" xr:uid="{00000000-0005-0000-0000-00004A000000}"/>
    <cellStyle name="SAPBEXexcBad7 2" xfId="58" xr:uid="{00000000-0005-0000-0000-00004B000000}"/>
    <cellStyle name="SAPBEXexcBad7 2 2" xfId="350" xr:uid="{00000000-0005-0000-0000-00004C000000}"/>
    <cellStyle name="SAPBEXexcBad7 3" xfId="59" xr:uid="{00000000-0005-0000-0000-00004D000000}"/>
    <cellStyle name="SAPBEXexcBad7 3 2" xfId="351" xr:uid="{00000000-0005-0000-0000-00004E000000}"/>
    <cellStyle name="SAPBEXexcBad7 4" xfId="60" xr:uid="{00000000-0005-0000-0000-00004F000000}"/>
    <cellStyle name="SAPBEXexcBad7 4 2" xfId="352" xr:uid="{00000000-0005-0000-0000-000050000000}"/>
    <cellStyle name="SAPBEXexcBad7 5" xfId="349" xr:uid="{00000000-0005-0000-0000-000051000000}"/>
    <cellStyle name="SAPBEXexcBad8" xfId="61" xr:uid="{00000000-0005-0000-0000-000052000000}"/>
    <cellStyle name="SAPBEXexcBad8 2" xfId="62" xr:uid="{00000000-0005-0000-0000-000053000000}"/>
    <cellStyle name="SAPBEXexcBad8 2 2" xfId="354" xr:uid="{00000000-0005-0000-0000-000054000000}"/>
    <cellStyle name="SAPBEXexcBad8 3" xfId="63" xr:uid="{00000000-0005-0000-0000-000055000000}"/>
    <cellStyle name="SAPBEXexcBad8 3 2" xfId="355" xr:uid="{00000000-0005-0000-0000-000056000000}"/>
    <cellStyle name="SAPBEXexcBad8 4" xfId="64" xr:uid="{00000000-0005-0000-0000-000057000000}"/>
    <cellStyle name="SAPBEXexcBad8 4 2" xfId="356" xr:uid="{00000000-0005-0000-0000-000058000000}"/>
    <cellStyle name="SAPBEXexcBad8 5" xfId="353" xr:uid="{00000000-0005-0000-0000-000059000000}"/>
    <cellStyle name="SAPBEXexcBad9" xfId="65" xr:uid="{00000000-0005-0000-0000-00005A000000}"/>
    <cellStyle name="SAPBEXexcBad9 2" xfId="66" xr:uid="{00000000-0005-0000-0000-00005B000000}"/>
    <cellStyle name="SAPBEXexcBad9 2 2" xfId="358" xr:uid="{00000000-0005-0000-0000-00005C000000}"/>
    <cellStyle name="SAPBEXexcBad9 3" xfId="67" xr:uid="{00000000-0005-0000-0000-00005D000000}"/>
    <cellStyle name="SAPBEXexcBad9 3 2" xfId="359" xr:uid="{00000000-0005-0000-0000-00005E000000}"/>
    <cellStyle name="SAPBEXexcBad9 4" xfId="68" xr:uid="{00000000-0005-0000-0000-00005F000000}"/>
    <cellStyle name="SAPBEXexcBad9 4 2" xfId="360" xr:uid="{00000000-0005-0000-0000-000060000000}"/>
    <cellStyle name="SAPBEXexcBad9 5" xfId="357" xr:uid="{00000000-0005-0000-0000-000061000000}"/>
    <cellStyle name="SAPBEXexcCritical4" xfId="69" xr:uid="{00000000-0005-0000-0000-000062000000}"/>
    <cellStyle name="SAPBEXexcCritical4 2" xfId="70" xr:uid="{00000000-0005-0000-0000-000063000000}"/>
    <cellStyle name="SAPBEXexcCritical4 2 2" xfId="362" xr:uid="{00000000-0005-0000-0000-000064000000}"/>
    <cellStyle name="SAPBEXexcCritical4 3" xfId="71" xr:uid="{00000000-0005-0000-0000-000065000000}"/>
    <cellStyle name="SAPBEXexcCritical4 3 2" xfId="363" xr:uid="{00000000-0005-0000-0000-000066000000}"/>
    <cellStyle name="SAPBEXexcCritical4 4" xfId="72" xr:uid="{00000000-0005-0000-0000-000067000000}"/>
    <cellStyle name="SAPBEXexcCritical4 4 2" xfId="364" xr:uid="{00000000-0005-0000-0000-000068000000}"/>
    <cellStyle name="SAPBEXexcCritical4 5" xfId="361" xr:uid="{00000000-0005-0000-0000-000069000000}"/>
    <cellStyle name="SAPBEXexcCritical5" xfId="73" xr:uid="{00000000-0005-0000-0000-00006A000000}"/>
    <cellStyle name="SAPBEXexcCritical5 2" xfId="74" xr:uid="{00000000-0005-0000-0000-00006B000000}"/>
    <cellStyle name="SAPBEXexcCritical5 2 2" xfId="366" xr:uid="{00000000-0005-0000-0000-00006C000000}"/>
    <cellStyle name="SAPBEXexcCritical5 3" xfId="75" xr:uid="{00000000-0005-0000-0000-00006D000000}"/>
    <cellStyle name="SAPBEXexcCritical5 3 2" xfId="367" xr:uid="{00000000-0005-0000-0000-00006E000000}"/>
    <cellStyle name="SAPBEXexcCritical5 4" xfId="76" xr:uid="{00000000-0005-0000-0000-00006F000000}"/>
    <cellStyle name="SAPBEXexcCritical5 4 2" xfId="368" xr:uid="{00000000-0005-0000-0000-000070000000}"/>
    <cellStyle name="SAPBEXexcCritical5 5" xfId="365" xr:uid="{00000000-0005-0000-0000-000071000000}"/>
    <cellStyle name="SAPBEXexcCritical6" xfId="77" xr:uid="{00000000-0005-0000-0000-000072000000}"/>
    <cellStyle name="SAPBEXexcCritical6 2" xfId="78" xr:uid="{00000000-0005-0000-0000-000073000000}"/>
    <cellStyle name="SAPBEXexcCritical6 2 2" xfId="370" xr:uid="{00000000-0005-0000-0000-000074000000}"/>
    <cellStyle name="SAPBEXexcCritical6 3" xfId="79" xr:uid="{00000000-0005-0000-0000-000075000000}"/>
    <cellStyle name="SAPBEXexcCritical6 3 2" xfId="371" xr:uid="{00000000-0005-0000-0000-000076000000}"/>
    <cellStyle name="SAPBEXexcCritical6 4" xfId="80" xr:uid="{00000000-0005-0000-0000-000077000000}"/>
    <cellStyle name="SAPBEXexcCritical6 4 2" xfId="372" xr:uid="{00000000-0005-0000-0000-000078000000}"/>
    <cellStyle name="SAPBEXexcCritical6 5" xfId="369" xr:uid="{00000000-0005-0000-0000-000079000000}"/>
    <cellStyle name="SAPBEXexcGood1" xfId="81" xr:uid="{00000000-0005-0000-0000-00007A000000}"/>
    <cellStyle name="SAPBEXexcGood1 2" xfId="82" xr:uid="{00000000-0005-0000-0000-00007B000000}"/>
    <cellStyle name="SAPBEXexcGood1 2 2" xfId="374" xr:uid="{00000000-0005-0000-0000-00007C000000}"/>
    <cellStyle name="SAPBEXexcGood1 3" xfId="83" xr:uid="{00000000-0005-0000-0000-00007D000000}"/>
    <cellStyle name="SAPBEXexcGood1 3 2" xfId="375" xr:uid="{00000000-0005-0000-0000-00007E000000}"/>
    <cellStyle name="SAPBEXexcGood1 4" xfId="84" xr:uid="{00000000-0005-0000-0000-00007F000000}"/>
    <cellStyle name="SAPBEXexcGood1 4 2" xfId="376" xr:uid="{00000000-0005-0000-0000-000080000000}"/>
    <cellStyle name="SAPBEXexcGood1 5" xfId="373" xr:uid="{00000000-0005-0000-0000-000081000000}"/>
    <cellStyle name="SAPBEXexcGood2" xfId="85" xr:uid="{00000000-0005-0000-0000-000082000000}"/>
    <cellStyle name="SAPBEXexcGood2 2" xfId="86" xr:uid="{00000000-0005-0000-0000-000083000000}"/>
    <cellStyle name="SAPBEXexcGood2 2 2" xfId="378" xr:uid="{00000000-0005-0000-0000-000084000000}"/>
    <cellStyle name="SAPBEXexcGood2 3" xfId="87" xr:uid="{00000000-0005-0000-0000-000085000000}"/>
    <cellStyle name="SAPBEXexcGood2 3 2" xfId="379" xr:uid="{00000000-0005-0000-0000-000086000000}"/>
    <cellStyle name="SAPBEXexcGood2 4" xfId="88" xr:uid="{00000000-0005-0000-0000-000087000000}"/>
    <cellStyle name="SAPBEXexcGood2 4 2" xfId="380" xr:uid="{00000000-0005-0000-0000-000088000000}"/>
    <cellStyle name="SAPBEXexcGood2 5" xfId="377" xr:uid="{00000000-0005-0000-0000-000089000000}"/>
    <cellStyle name="SAPBEXexcGood3" xfId="89" xr:uid="{00000000-0005-0000-0000-00008A000000}"/>
    <cellStyle name="SAPBEXexcGood3 2" xfId="90" xr:uid="{00000000-0005-0000-0000-00008B000000}"/>
    <cellStyle name="SAPBEXexcGood3 2 2" xfId="382" xr:uid="{00000000-0005-0000-0000-00008C000000}"/>
    <cellStyle name="SAPBEXexcGood3 3" xfId="91" xr:uid="{00000000-0005-0000-0000-00008D000000}"/>
    <cellStyle name="SAPBEXexcGood3 3 2" xfId="383" xr:uid="{00000000-0005-0000-0000-00008E000000}"/>
    <cellStyle name="SAPBEXexcGood3 4" xfId="92" xr:uid="{00000000-0005-0000-0000-00008F000000}"/>
    <cellStyle name="SAPBEXexcGood3 4 2" xfId="384" xr:uid="{00000000-0005-0000-0000-000090000000}"/>
    <cellStyle name="SAPBEXexcGood3 5" xfId="381" xr:uid="{00000000-0005-0000-0000-000091000000}"/>
    <cellStyle name="SAPBEXfilterDrill" xfId="93" xr:uid="{00000000-0005-0000-0000-000092000000}"/>
    <cellStyle name="SAPBEXfilterDrill 2" xfId="94" xr:uid="{00000000-0005-0000-0000-000093000000}"/>
    <cellStyle name="SAPBEXfilterDrill 2 2" xfId="386" xr:uid="{00000000-0005-0000-0000-000094000000}"/>
    <cellStyle name="SAPBEXfilterDrill 3" xfId="95" xr:uid="{00000000-0005-0000-0000-000095000000}"/>
    <cellStyle name="SAPBEXfilterDrill 3 2" xfId="387" xr:uid="{00000000-0005-0000-0000-000096000000}"/>
    <cellStyle name="SAPBEXfilterDrill 4" xfId="96" xr:uid="{00000000-0005-0000-0000-000097000000}"/>
    <cellStyle name="SAPBEXfilterDrill 4 2" xfId="388" xr:uid="{00000000-0005-0000-0000-000098000000}"/>
    <cellStyle name="SAPBEXfilterDrill 5" xfId="385" xr:uid="{00000000-0005-0000-0000-000099000000}"/>
    <cellStyle name="SAPBEXfilterItem" xfId="97" xr:uid="{00000000-0005-0000-0000-00009A000000}"/>
    <cellStyle name="SAPBEXfilterItem 2" xfId="98" xr:uid="{00000000-0005-0000-0000-00009B000000}"/>
    <cellStyle name="SAPBEXfilterItem 2 2" xfId="390" xr:uid="{00000000-0005-0000-0000-00009C000000}"/>
    <cellStyle name="SAPBEXfilterItem 3" xfId="99" xr:uid="{00000000-0005-0000-0000-00009D000000}"/>
    <cellStyle name="SAPBEXfilterItem 3 2" xfId="391" xr:uid="{00000000-0005-0000-0000-00009E000000}"/>
    <cellStyle name="SAPBEXfilterItem 4" xfId="100" xr:uid="{00000000-0005-0000-0000-00009F000000}"/>
    <cellStyle name="SAPBEXfilterItem 4 2" xfId="392" xr:uid="{00000000-0005-0000-0000-0000A0000000}"/>
    <cellStyle name="SAPBEXfilterItem 5" xfId="389" xr:uid="{00000000-0005-0000-0000-0000A1000000}"/>
    <cellStyle name="SAPBEXfilterText" xfId="101" xr:uid="{00000000-0005-0000-0000-0000A2000000}"/>
    <cellStyle name="SAPBEXfilterText 2" xfId="102" xr:uid="{00000000-0005-0000-0000-0000A3000000}"/>
    <cellStyle name="SAPBEXfilterText 2 2" xfId="394" xr:uid="{00000000-0005-0000-0000-0000A4000000}"/>
    <cellStyle name="SAPBEXfilterText 3" xfId="103" xr:uid="{00000000-0005-0000-0000-0000A5000000}"/>
    <cellStyle name="SAPBEXfilterText 3 2" xfId="395" xr:uid="{00000000-0005-0000-0000-0000A6000000}"/>
    <cellStyle name="SAPBEXfilterText 4" xfId="104" xr:uid="{00000000-0005-0000-0000-0000A7000000}"/>
    <cellStyle name="SAPBEXfilterText 4 2" xfId="396" xr:uid="{00000000-0005-0000-0000-0000A8000000}"/>
    <cellStyle name="SAPBEXfilterText 5" xfId="393" xr:uid="{00000000-0005-0000-0000-0000A9000000}"/>
    <cellStyle name="SAPBEXformats" xfId="105" xr:uid="{00000000-0005-0000-0000-0000AA000000}"/>
    <cellStyle name="SAPBEXformats 2" xfId="106" xr:uid="{00000000-0005-0000-0000-0000AB000000}"/>
    <cellStyle name="SAPBEXformats 2 2" xfId="398" xr:uid="{00000000-0005-0000-0000-0000AC000000}"/>
    <cellStyle name="SAPBEXformats 3" xfId="107" xr:uid="{00000000-0005-0000-0000-0000AD000000}"/>
    <cellStyle name="SAPBEXformats 3 2" xfId="399" xr:uid="{00000000-0005-0000-0000-0000AE000000}"/>
    <cellStyle name="SAPBEXformats 4" xfId="108" xr:uid="{00000000-0005-0000-0000-0000AF000000}"/>
    <cellStyle name="SAPBEXformats 4 2" xfId="400" xr:uid="{00000000-0005-0000-0000-0000B0000000}"/>
    <cellStyle name="SAPBEXformats 5" xfId="397" xr:uid="{00000000-0005-0000-0000-0000B1000000}"/>
    <cellStyle name="SAPBEXheaderItem" xfId="109" xr:uid="{00000000-0005-0000-0000-0000B2000000}"/>
    <cellStyle name="SAPBEXheaderItem 2" xfId="110" xr:uid="{00000000-0005-0000-0000-0000B3000000}"/>
    <cellStyle name="SAPBEXheaderItem 2 2" xfId="402" xr:uid="{00000000-0005-0000-0000-0000B4000000}"/>
    <cellStyle name="SAPBEXheaderItem 3" xfId="111" xr:uid="{00000000-0005-0000-0000-0000B5000000}"/>
    <cellStyle name="SAPBEXheaderItem 3 2" xfId="403" xr:uid="{00000000-0005-0000-0000-0000B6000000}"/>
    <cellStyle name="SAPBEXheaderItem 4" xfId="112" xr:uid="{00000000-0005-0000-0000-0000B7000000}"/>
    <cellStyle name="SAPBEXheaderItem 4 2" xfId="404" xr:uid="{00000000-0005-0000-0000-0000B8000000}"/>
    <cellStyle name="SAPBEXheaderItem 5" xfId="401" xr:uid="{00000000-0005-0000-0000-0000B9000000}"/>
    <cellStyle name="SAPBEXheaderText" xfId="113" xr:uid="{00000000-0005-0000-0000-0000BA000000}"/>
    <cellStyle name="SAPBEXheaderText 2" xfId="114" xr:uid="{00000000-0005-0000-0000-0000BB000000}"/>
    <cellStyle name="SAPBEXheaderText 2 2" xfId="406" xr:uid="{00000000-0005-0000-0000-0000BC000000}"/>
    <cellStyle name="SAPBEXheaderText 3" xfId="115" xr:uid="{00000000-0005-0000-0000-0000BD000000}"/>
    <cellStyle name="SAPBEXheaderText 3 2" xfId="407" xr:uid="{00000000-0005-0000-0000-0000BE000000}"/>
    <cellStyle name="SAPBEXheaderText 4" xfId="116" xr:uid="{00000000-0005-0000-0000-0000BF000000}"/>
    <cellStyle name="SAPBEXheaderText 4 2" xfId="408" xr:uid="{00000000-0005-0000-0000-0000C0000000}"/>
    <cellStyle name="SAPBEXheaderText 5" xfId="405" xr:uid="{00000000-0005-0000-0000-0000C1000000}"/>
    <cellStyle name="SAPBEXHLevel0" xfId="117" xr:uid="{00000000-0005-0000-0000-0000C2000000}"/>
    <cellStyle name="SAPBEXHLevel0 2" xfId="118" xr:uid="{00000000-0005-0000-0000-0000C3000000}"/>
    <cellStyle name="SAPBEXHLevel0 2 2" xfId="410" xr:uid="{00000000-0005-0000-0000-0000C4000000}"/>
    <cellStyle name="SAPBEXHLevel0 3" xfId="119" xr:uid="{00000000-0005-0000-0000-0000C5000000}"/>
    <cellStyle name="SAPBEXHLevel0 3 2" xfId="411" xr:uid="{00000000-0005-0000-0000-0000C6000000}"/>
    <cellStyle name="SAPBEXHLevel0 4" xfId="120" xr:uid="{00000000-0005-0000-0000-0000C7000000}"/>
    <cellStyle name="SAPBEXHLevel0 4 2" xfId="412" xr:uid="{00000000-0005-0000-0000-0000C8000000}"/>
    <cellStyle name="SAPBEXHLevel0 5" xfId="409" xr:uid="{00000000-0005-0000-0000-0000C9000000}"/>
    <cellStyle name="SAPBEXHLevel0X" xfId="121" xr:uid="{00000000-0005-0000-0000-0000CA000000}"/>
    <cellStyle name="SAPBEXHLevel0X 2" xfId="122" xr:uid="{00000000-0005-0000-0000-0000CB000000}"/>
    <cellStyle name="SAPBEXHLevel0X 2 2" xfId="414" xr:uid="{00000000-0005-0000-0000-0000CC000000}"/>
    <cellStyle name="SAPBEXHLevel0X 3" xfId="123" xr:uid="{00000000-0005-0000-0000-0000CD000000}"/>
    <cellStyle name="SAPBEXHLevel0X 3 2" xfId="415" xr:uid="{00000000-0005-0000-0000-0000CE000000}"/>
    <cellStyle name="SAPBEXHLevel0X 4" xfId="124" xr:uid="{00000000-0005-0000-0000-0000CF000000}"/>
    <cellStyle name="SAPBEXHLevel0X 4 2" xfId="416" xr:uid="{00000000-0005-0000-0000-0000D0000000}"/>
    <cellStyle name="SAPBEXHLevel0X 5" xfId="413" xr:uid="{00000000-0005-0000-0000-0000D1000000}"/>
    <cellStyle name="SAPBEXHLevel1" xfId="125" xr:uid="{00000000-0005-0000-0000-0000D2000000}"/>
    <cellStyle name="SAPBEXHLevel1 2" xfId="126" xr:uid="{00000000-0005-0000-0000-0000D3000000}"/>
    <cellStyle name="SAPBEXHLevel1 2 2" xfId="418" xr:uid="{00000000-0005-0000-0000-0000D4000000}"/>
    <cellStyle name="SAPBEXHLevel1 3" xfId="127" xr:uid="{00000000-0005-0000-0000-0000D5000000}"/>
    <cellStyle name="SAPBEXHLevel1 3 2" xfId="419" xr:uid="{00000000-0005-0000-0000-0000D6000000}"/>
    <cellStyle name="SAPBEXHLevel1 4" xfId="128" xr:uid="{00000000-0005-0000-0000-0000D7000000}"/>
    <cellStyle name="SAPBEXHLevel1 4 2" xfId="420" xr:uid="{00000000-0005-0000-0000-0000D8000000}"/>
    <cellStyle name="SAPBEXHLevel1 5" xfId="417" xr:uid="{00000000-0005-0000-0000-0000D9000000}"/>
    <cellStyle name="SAPBEXHLevel1X" xfId="129" xr:uid="{00000000-0005-0000-0000-0000DA000000}"/>
    <cellStyle name="SAPBEXHLevel1X 2" xfId="130" xr:uid="{00000000-0005-0000-0000-0000DB000000}"/>
    <cellStyle name="SAPBEXHLevel1X 2 2" xfId="422" xr:uid="{00000000-0005-0000-0000-0000DC000000}"/>
    <cellStyle name="SAPBEXHLevel1X 3" xfId="131" xr:uid="{00000000-0005-0000-0000-0000DD000000}"/>
    <cellStyle name="SAPBEXHLevel1X 3 2" xfId="423" xr:uid="{00000000-0005-0000-0000-0000DE000000}"/>
    <cellStyle name="SAPBEXHLevel1X 4" xfId="132" xr:uid="{00000000-0005-0000-0000-0000DF000000}"/>
    <cellStyle name="SAPBEXHLevel1X 4 2" xfId="424" xr:uid="{00000000-0005-0000-0000-0000E0000000}"/>
    <cellStyle name="SAPBEXHLevel1X 5" xfId="421" xr:uid="{00000000-0005-0000-0000-0000E1000000}"/>
    <cellStyle name="SAPBEXHLevel2" xfId="133" xr:uid="{00000000-0005-0000-0000-0000E2000000}"/>
    <cellStyle name="SAPBEXHLevel2 2" xfId="134" xr:uid="{00000000-0005-0000-0000-0000E3000000}"/>
    <cellStyle name="SAPBEXHLevel2 2 2" xfId="426" xr:uid="{00000000-0005-0000-0000-0000E4000000}"/>
    <cellStyle name="SAPBEXHLevel2 3" xfId="135" xr:uid="{00000000-0005-0000-0000-0000E5000000}"/>
    <cellStyle name="SAPBEXHLevel2 3 2" xfId="427" xr:uid="{00000000-0005-0000-0000-0000E6000000}"/>
    <cellStyle name="SAPBEXHLevel2 4" xfId="136" xr:uid="{00000000-0005-0000-0000-0000E7000000}"/>
    <cellStyle name="SAPBEXHLevel2 4 2" xfId="428" xr:uid="{00000000-0005-0000-0000-0000E8000000}"/>
    <cellStyle name="SAPBEXHLevel2 5" xfId="425" xr:uid="{00000000-0005-0000-0000-0000E9000000}"/>
    <cellStyle name="SAPBEXHLevel2X" xfId="137" xr:uid="{00000000-0005-0000-0000-0000EA000000}"/>
    <cellStyle name="SAPBEXHLevel2X 2" xfId="138" xr:uid="{00000000-0005-0000-0000-0000EB000000}"/>
    <cellStyle name="SAPBEXHLevel2X 2 2" xfId="430" xr:uid="{00000000-0005-0000-0000-0000EC000000}"/>
    <cellStyle name="SAPBEXHLevel2X 3" xfId="139" xr:uid="{00000000-0005-0000-0000-0000ED000000}"/>
    <cellStyle name="SAPBEXHLevel2X 3 2" xfId="431" xr:uid="{00000000-0005-0000-0000-0000EE000000}"/>
    <cellStyle name="SAPBEXHLevel2X 4" xfId="140" xr:uid="{00000000-0005-0000-0000-0000EF000000}"/>
    <cellStyle name="SAPBEXHLevel2X 4 2" xfId="432" xr:uid="{00000000-0005-0000-0000-0000F0000000}"/>
    <cellStyle name="SAPBEXHLevel2X 5" xfId="429" xr:uid="{00000000-0005-0000-0000-0000F1000000}"/>
    <cellStyle name="SAPBEXHLevel3" xfId="141" xr:uid="{00000000-0005-0000-0000-0000F2000000}"/>
    <cellStyle name="SAPBEXHLevel3 2" xfId="142" xr:uid="{00000000-0005-0000-0000-0000F3000000}"/>
    <cellStyle name="SAPBEXHLevel3 2 2" xfId="434" xr:uid="{00000000-0005-0000-0000-0000F4000000}"/>
    <cellStyle name="SAPBEXHLevel3 3" xfId="143" xr:uid="{00000000-0005-0000-0000-0000F5000000}"/>
    <cellStyle name="SAPBEXHLevel3 3 2" xfId="435" xr:uid="{00000000-0005-0000-0000-0000F6000000}"/>
    <cellStyle name="SAPBEXHLevel3 4" xfId="144" xr:uid="{00000000-0005-0000-0000-0000F7000000}"/>
    <cellStyle name="SAPBEXHLevel3 4 2" xfId="436" xr:uid="{00000000-0005-0000-0000-0000F8000000}"/>
    <cellStyle name="SAPBEXHLevel3 5" xfId="433" xr:uid="{00000000-0005-0000-0000-0000F9000000}"/>
    <cellStyle name="SAPBEXHLevel3X" xfId="145" xr:uid="{00000000-0005-0000-0000-0000FA000000}"/>
    <cellStyle name="SAPBEXHLevel3X 2" xfId="146" xr:uid="{00000000-0005-0000-0000-0000FB000000}"/>
    <cellStyle name="SAPBEXHLevel3X 2 2" xfId="438" xr:uid="{00000000-0005-0000-0000-0000FC000000}"/>
    <cellStyle name="SAPBEXHLevel3X 3" xfId="147" xr:uid="{00000000-0005-0000-0000-0000FD000000}"/>
    <cellStyle name="SAPBEXHLevel3X 3 2" xfId="439" xr:uid="{00000000-0005-0000-0000-0000FE000000}"/>
    <cellStyle name="SAPBEXHLevel3X 4" xfId="148" xr:uid="{00000000-0005-0000-0000-0000FF000000}"/>
    <cellStyle name="SAPBEXHLevel3X 4 2" xfId="440" xr:uid="{00000000-0005-0000-0000-000000010000}"/>
    <cellStyle name="SAPBEXHLevel3X 5" xfId="437" xr:uid="{00000000-0005-0000-0000-000001010000}"/>
    <cellStyle name="SAPBEXinputData" xfId="149" xr:uid="{00000000-0005-0000-0000-000002010000}"/>
    <cellStyle name="SAPBEXinputData 2" xfId="150" xr:uid="{00000000-0005-0000-0000-000003010000}"/>
    <cellStyle name="SAPBEXItemHeader" xfId="151" xr:uid="{00000000-0005-0000-0000-000004010000}"/>
    <cellStyle name="SAPBEXItemHeader 2" xfId="152" xr:uid="{00000000-0005-0000-0000-000005010000}"/>
    <cellStyle name="SAPBEXItemHeader 2 2" xfId="442" xr:uid="{00000000-0005-0000-0000-000006010000}"/>
    <cellStyle name="SAPBEXItemHeader 3" xfId="153" xr:uid="{00000000-0005-0000-0000-000007010000}"/>
    <cellStyle name="SAPBEXItemHeader 3 2" xfId="443" xr:uid="{00000000-0005-0000-0000-000008010000}"/>
    <cellStyle name="SAPBEXItemHeader 4" xfId="154" xr:uid="{00000000-0005-0000-0000-000009010000}"/>
    <cellStyle name="SAPBEXItemHeader 4 2" xfId="444" xr:uid="{00000000-0005-0000-0000-00000A010000}"/>
    <cellStyle name="SAPBEXItemHeader 5" xfId="441" xr:uid="{00000000-0005-0000-0000-00000B010000}"/>
    <cellStyle name="SAPBEXresData" xfId="155" xr:uid="{00000000-0005-0000-0000-00000C010000}"/>
    <cellStyle name="SAPBEXresData 2" xfId="156" xr:uid="{00000000-0005-0000-0000-00000D010000}"/>
    <cellStyle name="SAPBEXresData 2 2" xfId="446" xr:uid="{00000000-0005-0000-0000-00000E010000}"/>
    <cellStyle name="SAPBEXresData 3" xfId="157" xr:uid="{00000000-0005-0000-0000-00000F010000}"/>
    <cellStyle name="SAPBEXresData 3 2" xfId="447" xr:uid="{00000000-0005-0000-0000-000010010000}"/>
    <cellStyle name="SAPBEXresData 4" xfId="158" xr:uid="{00000000-0005-0000-0000-000011010000}"/>
    <cellStyle name="SAPBEXresData 4 2" xfId="448" xr:uid="{00000000-0005-0000-0000-000012010000}"/>
    <cellStyle name="SAPBEXresData 5" xfId="445" xr:uid="{00000000-0005-0000-0000-000013010000}"/>
    <cellStyle name="SAPBEXresDataEmph" xfId="159" xr:uid="{00000000-0005-0000-0000-000014010000}"/>
    <cellStyle name="SAPBEXresDataEmph 2" xfId="160" xr:uid="{00000000-0005-0000-0000-000015010000}"/>
    <cellStyle name="SAPBEXresDataEmph 2 2" xfId="450" xr:uid="{00000000-0005-0000-0000-000016010000}"/>
    <cellStyle name="SAPBEXresDataEmph 3" xfId="161" xr:uid="{00000000-0005-0000-0000-000017010000}"/>
    <cellStyle name="SAPBEXresDataEmph 3 2" xfId="451" xr:uid="{00000000-0005-0000-0000-000018010000}"/>
    <cellStyle name="SAPBEXresDataEmph 4" xfId="162" xr:uid="{00000000-0005-0000-0000-000019010000}"/>
    <cellStyle name="SAPBEXresDataEmph 4 2" xfId="452" xr:uid="{00000000-0005-0000-0000-00001A010000}"/>
    <cellStyle name="SAPBEXresDataEmph 5" xfId="449" xr:uid="{00000000-0005-0000-0000-00001B010000}"/>
    <cellStyle name="SAPBEXresItem" xfId="163" xr:uid="{00000000-0005-0000-0000-00001C010000}"/>
    <cellStyle name="SAPBEXresItem 2" xfId="164" xr:uid="{00000000-0005-0000-0000-00001D010000}"/>
    <cellStyle name="SAPBEXresItem 2 2" xfId="454" xr:uid="{00000000-0005-0000-0000-00001E010000}"/>
    <cellStyle name="SAPBEXresItem 3" xfId="165" xr:uid="{00000000-0005-0000-0000-00001F010000}"/>
    <cellStyle name="SAPBEXresItem 3 2" xfId="455" xr:uid="{00000000-0005-0000-0000-000020010000}"/>
    <cellStyle name="SAPBEXresItem 4" xfId="166" xr:uid="{00000000-0005-0000-0000-000021010000}"/>
    <cellStyle name="SAPBEXresItem 4 2" xfId="456" xr:uid="{00000000-0005-0000-0000-000022010000}"/>
    <cellStyle name="SAPBEXresItem 5" xfId="453" xr:uid="{00000000-0005-0000-0000-000023010000}"/>
    <cellStyle name="SAPBEXresItemX" xfId="167" xr:uid="{00000000-0005-0000-0000-000024010000}"/>
    <cellStyle name="SAPBEXresItemX 2" xfId="168" xr:uid="{00000000-0005-0000-0000-000025010000}"/>
    <cellStyle name="SAPBEXresItemX 2 2" xfId="458" xr:uid="{00000000-0005-0000-0000-000026010000}"/>
    <cellStyle name="SAPBEXresItemX 3" xfId="169" xr:uid="{00000000-0005-0000-0000-000027010000}"/>
    <cellStyle name="SAPBEXresItemX 3 2" xfId="459" xr:uid="{00000000-0005-0000-0000-000028010000}"/>
    <cellStyle name="SAPBEXresItemX 4" xfId="170" xr:uid="{00000000-0005-0000-0000-000029010000}"/>
    <cellStyle name="SAPBEXresItemX 4 2" xfId="460" xr:uid="{00000000-0005-0000-0000-00002A010000}"/>
    <cellStyle name="SAPBEXresItemX 5" xfId="457" xr:uid="{00000000-0005-0000-0000-00002B010000}"/>
    <cellStyle name="SAPBEXstdData" xfId="171" xr:uid="{00000000-0005-0000-0000-00002C010000}"/>
    <cellStyle name="SAPBEXstdData 10 2 3" xfId="172" xr:uid="{00000000-0005-0000-0000-00002D010000}"/>
    <cellStyle name="SAPBEXstdData 10 2 3 2" xfId="462" xr:uid="{00000000-0005-0000-0000-00002E010000}"/>
    <cellStyle name="SAPBEXstdData 2" xfId="173" xr:uid="{00000000-0005-0000-0000-00002F010000}"/>
    <cellStyle name="SAPBEXstdData 2 2" xfId="463" xr:uid="{00000000-0005-0000-0000-000030010000}"/>
    <cellStyle name="SAPBEXstdData 3" xfId="174" xr:uid="{00000000-0005-0000-0000-000031010000}"/>
    <cellStyle name="SAPBEXstdData 3 2" xfId="464" xr:uid="{00000000-0005-0000-0000-000032010000}"/>
    <cellStyle name="SAPBEXstdData 4" xfId="175" xr:uid="{00000000-0005-0000-0000-000033010000}"/>
    <cellStyle name="SAPBEXstdData 4 2" xfId="465" xr:uid="{00000000-0005-0000-0000-000034010000}"/>
    <cellStyle name="SAPBEXstdData 5" xfId="461" xr:uid="{00000000-0005-0000-0000-000035010000}"/>
    <cellStyle name="SAPBEXstdDataEmph" xfId="176" xr:uid="{00000000-0005-0000-0000-000036010000}"/>
    <cellStyle name="SAPBEXstdDataEmph 2" xfId="177" xr:uid="{00000000-0005-0000-0000-000037010000}"/>
    <cellStyle name="SAPBEXstdDataEmph 2 2" xfId="467" xr:uid="{00000000-0005-0000-0000-000038010000}"/>
    <cellStyle name="SAPBEXstdDataEmph 3" xfId="178" xr:uid="{00000000-0005-0000-0000-000039010000}"/>
    <cellStyle name="SAPBEXstdDataEmph 3 2" xfId="468" xr:uid="{00000000-0005-0000-0000-00003A010000}"/>
    <cellStyle name="SAPBEXstdDataEmph 4" xfId="179" xr:uid="{00000000-0005-0000-0000-00003B010000}"/>
    <cellStyle name="SAPBEXstdDataEmph 4 2" xfId="469" xr:uid="{00000000-0005-0000-0000-00003C010000}"/>
    <cellStyle name="SAPBEXstdDataEmph 5" xfId="466" xr:uid="{00000000-0005-0000-0000-00003D010000}"/>
    <cellStyle name="SAPBEXstdItem" xfId="180" xr:uid="{00000000-0005-0000-0000-00003E010000}"/>
    <cellStyle name="SAPBEXstdItem 10 2 2" xfId="181" xr:uid="{00000000-0005-0000-0000-00003F010000}"/>
    <cellStyle name="SAPBEXstdItem 10 2 2 2" xfId="471" xr:uid="{00000000-0005-0000-0000-000040010000}"/>
    <cellStyle name="SAPBEXstdItem 10 2 5" xfId="182" xr:uid="{00000000-0005-0000-0000-000041010000}"/>
    <cellStyle name="SAPBEXstdItem 10 2 5 2" xfId="472" xr:uid="{00000000-0005-0000-0000-000042010000}"/>
    <cellStyle name="SAPBEXstdItem 17 2 3" xfId="183" xr:uid="{00000000-0005-0000-0000-000043010000}"/>
    <cellStyle name="SAPBEXstdItem 17 2 3 2" xfId="473" xr:uid="{00000000-0005-0000-0000-000044010000}"/>
    <cellStyle name="SAPBEXstdItem 2" xfId="184" xr:uid="{00000000-0005-0000-0000-000045010000}"/>
    <cellStyle name="SAPBEXstdItem 2 2" xfId="474" xr:uid="{00000000-0005-0000-0000-000046010000}"/>
    <cellStyle name="SAPBEXstdItem 25" xfId="185" xr:uid="{00000000-0005-0000-0000-000047010000}"/>
    <cellStyle name="SAPBEXstdItem 25 2" xfId="475" xr:uid="{00000000-0005-0000-0000-000048010000}"/>
    <cellStyle name="SAPBEXstdItem 3" xfId="186" xr:uid="{00000000-0005-0000-0000-000049010000}"/>
    <cellStyle name="SAPBEXstdItem 3 2" xfId="476" xr:uid="{00000000-0005-0000-0000-00004A010000}"/>
    <cellStyle name="SAPBEXstdItem 4" xfId="187" xr:uid="{00000000-0005-0000-0000-00004B010000}"/>
    <cellStyle name="SAPBEXstdItem 4 2" xfId="477" xr:uid="{00000000-0005-0000-0000-00004C010000}"/>
    <cellStyle name="SAPBEXstdItem 5" xfId="1" xr:uid="{00000000-0005-0000-0000-00004D010000}"/>
    <cellStyle name="SAPBEXstdItem 5 2" xfId="257" xr:uid="{00000000-0005-0000-0000-00004E010000}"/>
    <cellStyle name="SAPBEXstdItem 5 2 2" xfId="517" xr:uid="{00000000-0005-0000-0000-00004F010000}"/>
    <cellStyle name="SAPBEXstdItem 5 3" xfId="318" xr:uid="{00000000-0005-0000-0000-000050010000}"/>
    <cellStyle name="SAPBEXstdItem 6" xfId="470" xr:uid="{00000000-0005-0000-0000-000051010000}"/>
    <cellStyle name="SAPBEXstdItemX" xfId="188" xr:uid="{00000000-0005-0000-0000-000052010000}"/>
    <cellStyle name="SAPBEXstdItemX 2" xfId="189" xr:uid="{00000000-0005-0000-0000-000053010000}"/>
    <cellStyle name="SAPBEXstdItemX 2 2" xfId="479" xr:uid="{00000000-0005-0000-0000-000054010000}"/>
    <cellStyle name="SAPBEXstdItemX 3" xfId="190" xr:uid="{00000000-0005-0000-0000-000055010000}"/>
    <cellStyle name="SAPBEXstdItemX 3 2" xfId="480" xr:uid="{00000000-0005-0000-0000-000056010000}"/>
    <cellStyle name="SAPBEXstdItemX 4" xfId="191" xr:uid="{00000000-0005-0000-0000-000057010000}"/>
    <cellStyle name="SAPBEXstdItemX 4 2" xfId="481" xr:uid="{00000000-0005-0000-0000-000058010000}"/>
    <cellStyle name="SAPBEXstdItemX 5" xfId="478" xr:uid="{00000000-0005-0000-0000-000059010000}"/>
    <cellStyle name="SAPBEXtitle" xfId="192" xr:uid="{00000000-0005-0000-0000-00005A010000}"/>
    <cellStyle name="SAPBEXtitle 2" xfId="193" xr:uid="{00000000-0005-0000-0000-00005B010000}"/>
    <cellStyle name="SAPBEXtitle 2 2" xfId="483" xr:uid="{00000000-0005-0000-0000-00005C010000}"/>
    <cellStyle name="SAPBEXtitle 3" xfId="194" xr:uid="{00000000-0005-0000-0000-00005D010000}"/>
    <cellStyle name="SAPBEXtitle 3 2" xfId="484" xr:uid="{00000000-0005-0000-0000-00005E010000}"/>
    <cellStyle name="SAPBEXtitle 4" xfId="195" xr:uid="{00000000-0005-0000-0000-00005F010000}"/>
    <cellStyle name="SAPBEXtitle 4 2" xfId="485" xr:uid="{00000000-0005-0000-0000-000060010000}"/>
    <cellStyle name="SAPBEXtitle 5" xfId="482" xr:uid="{00000000-0005-0000-0000-000061010000}"/>
    <cellStyle name="SAPBEXunassignedItem" xfId="196" xr:uid="{00000000-0005-0000-0000-000062010000}"/>
    <cellStyle name="SAPBEXunassignedItem 2" xfId="197" xr:uid="{00000000-0005-0000-0000-000063010000}"/>
    <cellStyle name="SAPBEXunassignedItem 2 2" xfId="487" xr:uid="{00000000-0005-0000-0000-000064010000}"/>
    <cellStyle name="SAPBEXunassignedItem 3" xfId="198" xr:uid="{00000000-0005-0000-0000-000065010000}"/>
    <cellStyle name="SAPBEXunassignedItem 3 2" xfId="488" xr:uid="{00000000-0005-0000-0000-000066010000}"/>
    <cellStyle name="SAPBEXunassignedItem 4" xfId="199" xr:uid="{00000000-0005-0000-0000-000067010000}"/>
    <cellStyle name="SAPBEXunassignedItem 4 2" xfId="489" xr:uid="{00000000-0005-0000-0000-000068010000}"/>
    <cellStyle name="SAPBEXunassignedItem 5" xfId="486" xr:uid="{00000000-0005-0000-0000-000069010000}"/>
    <cellStyle name="SAPBEXundefined" xfId="200" xr:uid="{00000000-0005-0000-0000-00006A010000}"/>
    <cellStyle name="SAPBEXundefined 2" xfId="201" xr:uid="{00000000-0005-0000-0000-00006B010000}"/>
    <cellStyle name="SAPBEXundefined 2 2" xfId="491" xr:uid="{00000000-0005-0000-0000-00006C010000}"/>
    <cellStyle name="SAPBEXundefined 3" xfId="202" xr:uid="{00000000-0005-0000-0000-00006D010000}"/>
    <cellStyle name="SAPBEXundefined 3 2" xfId="492" xr:uid="{00000000-0005-0000-0000-00006E010000}"/>
    <cellStyle name="SAPBEXundefined 4" xfId="203" xr:uid="{00000000-0005-0000-0000-00006F010000}"/>
    <cellStyle name="SAPBEXundefined 4 2" xfId="493" xr:uid="{00000000-0005-0000-0000-000070010000}"/>
    <cellStyle name="SAPBEXundefined 5" xfId="490" xr:uid="{00000000-0005-0000-0000-000071010000}"/>
    <cellStyle name="Sheet Title" xfId="204" xr:uid="{00000000-0005-0000-0000-000072010000}"/>
    <cellStyle name="강조색1 2" xfId="205" xr:uid="{00000000-0005-0000-0000-000073010000}"/>
    <cellStyle name="강조색2 2" xfId="206" xr:uid="{00000000-0005-0000-0000-000074010000}"/>
    <cellStyle name="강조색3 2" xfId="207" xr:uid="{00000000-0005-0000-0000-000075010000}"/>
    <cellStyle name="강조색4 2" xfId="208" xr:uid="{00000000-0005-0000-0000-000076010000}"/>
    <cellStyle name="강조색5 2" xfId="209" xr:uid="{00000000-0005-0000-0000-000077010000}"/>
    <cellStyle name="강조색6 2" xfId="210" xr:uid="{00000000-0005-0000-0000-000078010000}"/>
    <cellStyle name="경고문 2" xfId="211" xr:uid="{00000000-0005-0000-0000-000079010000}"/>
    <cellStyle name="계산 2" xfId="212" xr:uid="{00000000-0005-0000-0000-00007A010000}"/>
    <cellStyle name="계산 2 2" xfId="494" xr:uid="{00000000-0005-0000-0000-00007B010000}"/>
    <cellStyle name="계산 3" xfId="213" xr:uid="{00000000-0005-0000-0000-00007C010000}"/>
    <cellStyle name="계산 3 2" xfId="495" xr:uid="{00000000-0005-0000-0000-00007D010000}"/>
    <cellStyle name="계산 4" xfId="214" xr:uid="{00000000-0005-0000-0000-00007E010000}"/>
    <cellStyle name="계산 4 2" xfId="496" xr:uid="{00000000-0005-0000-0000-00007F010000}"/>
    <cellStyle name="계산 5" xfId="215" xr:uid="{00000000-0005-0000-0000-000080010000}"/>
    <cellStyle name="계산 5 2" xfId="497" xr:uid="{00000000-0005-0000-0000-000081010000}"/>
    <cellStyle name="나쁨 2" xfId="216" xr:uid="{00000000-0005-0000-0000-000082010000}"/>
    <cellStyle name="메모 2" xfId="217" xr:uid="{00000000-0005-0000-0000-000083010000}"/>
    <cellStyle name="메모 2 2" xfId="498" xr:uid="{00000000-0005-0000-0000-000084010000}"/>
    <cellStyle name="메모 3" xfId="218" xr:uid="{00000000-0005-0000-0000-000085010000}"/>
    <cellStyle name="메모 3 2" xfId="499" xr:uid="{00000000-0005-0000-0000-000086010000}"/>
    <cellStyle name="메모 4" xfId="219" xr:uid="{00000000-0005-0000-0000-000087010000}"/>
    <cellStyle name="메모 4 2" xfId="500" xr:uid="{00000000-0005-0000-0000-000088010000}"/>
    <cellStyle name="메모 5" xfId="220" xr:uid="{00000000-0005-0000-0000-000089010000}"/>
    <cellStyle name="메모 5 2" xfId="501" xr:uid="{00000000-0005-0000-0000-00008A010000}"/>
    <cellStyle name="백분율 2" xfId="4" xr:uid="{00000000-0005-0000-0000-00008B010000}"/>
    <cellStyle name="백분율 2 2" xfId="221" xr:uid="{00000000-0005-0000-0000-00008C010000}"/>
    <cellStyle name="백분율 2 3" xfId="262" xr:uid="{00000000-0005-0000-0000-00008D010000}"/>
    <cellStyle name="백분율 2 3 2" xfId="292" xr:uid="{00000000-0005-0000-0000-00008E010000}"/>
    <cellStyle name="백분율 2 3 2 2" xfId="546" xr:uid="{00000000-0005-0000-0000-00008F010000}"/>
    <cellStyle name="백분율 2 3 3" xfId="520" xr:uid="{00000000-0005-0000-0000-000090010000}"/>
    <cellStyle name="백분율 2 4" xfId="272" xr:uid="{00000000-0005-0000-0000-000091010000}"/>
    <cellStyle name="백분율 2 4 2" xfId="300" xr:uid="{00000000-0005-0000-0000-000092010000}"/>
    <cellStyle name="백분율 2 4 2 2" xfId="554" xr:uid="{00000000-0005-0000-0000-000093010000}"/>
    <cellStyle name="백분율 2 4 3" xfId="528" xr:uid="{00000000-0005-0000-0000-000094010000}"/>
    <cellStyle name="백분율 2 5" xfId="284" xr:uid="{00000000-0005-0000-0000-000095010000}"/>
    <cellStyle name="백분율 2 5 2" xfId="538" xr:uid="{00000000-0005-0000-0000-000096010000}"/>
    <cellStyle name="백분율 2 6" xfId="310" xr:uid="{00000000-0005-0000-0000-000097010000}"/>
    <cellStyle name="백분율 2 6 2" xfId="564" xr:uid="{00000000-0005-0000-0000-000098010000}"/>
    <cellStyle name="백분율 2 7" xfId="321" xr:uid="{00000000-0005-0000-0000-000099010000}"/>
    <cellStyle name="백분율 3" xfId="222" xr:uid="{00000000-0005-0000-0000-00009A010000}"/>
    <cellStyle name="백분율 4" xfId="269" xr:uid="{00000000-0005-0000-0000-00009B010000}"/>
    <cellStyle name="보통 2" xfId="223" xr:uid="{00000000-0005-0000-0000-00009C010000}"/>
    <cellStyle name="셀 확인 2" xfId="224" xr:uid="{00000000-0005-0000-0000-00009D010000}"/>
    <cellStyle name="쉼표 [0]" xfId="258" builtinId="6"/>
    <cellStyle name="쉼표 [0] 13" xfId="225" xr:uid="{00000000-0005-0000-0000-00009F010000}"/>
    <cellStyle name="쉼표 [0] 13 2" xfId="226" xr:uid="{00000000-0005-0000-0000-0000A0010000}"/>
    <cellStyle name="쉼표 [0] 13 2 2" xfId="265" xr:uid="{00000000-0005-0000-0000-0000A1010000}"/>
    <cellStyle name="쉼표 [0] 13 2 2 2" xfId="295" xr:uid="{00000000-0005-0000-0000-0000A2010000}"/>
    <cellStyle name="쉼표 [0] 13 2 2 2 2" xfId="549" xr:uid="{00000000-0005-0000-0000-0000A3010000}"/>
    <cellStyle name="쉼표 [0] 13 2 2 3" xfId="523" xr:uid="{00000000-0005-0000-0000-0000A4010000}"/>
    <cellStyle name="쉼표 [0] 13 2 3" xfId="275" xr:uid="{00000000-0005-0000-0000-0000A5010000}"/>
    <cellStyle name="쉼표 [0] 13 2 3 2" xfId="303" xr:uid="{00000000-0005-0000-0000-0000A6010000}"/>
    <cellStyle name="쉼표 [0] 13 2 3 2 2" xfId="557" xr:uid="{00000000-0005-0000-0000-0000A7010000}"/>
    <cellStyle name="쉼표 [0] 13 2 3 3" xfId="531" xr:uid="{00000000-0005-0000-0000-0000A8010000}"/>
    <cellStyle name="쉼표 [0] 13 2 4" xfId="287" xr:uid="{00000000-0005-0000-0000-0000A9010000}"/>
    <cellStyle name="쉼표 [0] 13 2 4 2" xfId="541" xr:uid="{00000000-0005-0000-0000-0000AA010000}"/>
    <cellStyle name="쉼표 [0] 13 2 5" xfId="313" xr:uid="{00000000-0005-0000-0000-0000AB010000}"/>
    <cellStyle name="쉼표 [0] 13 2 5 2" xfId="567" xr:uid="{00000000-0005-0000-0000-0000AC010000}"/>
    <cellStyle name="쉼표 [0] 13 2 6" xfId="502" xr:uid="{00000000-0005-0000-0000-0000AD010000}"/>
    <cellStyle name="쉼표 [0] 2" xfId="2" xr:uid="{00000000-0005-0000-0000-0000AE010000}"/>
    <cellStyle name="쉼표 [0] 2 2" xfId="6" xr:uid="{00000000-0005-0000-0000-0000AF010000}"/>
    <cellStyle name="쉼표 [0] 2 2 2" xfId="264" xr:uid="{00000000-0005-0000-0000-0000B0010000}"/>
    <cellStyle name="쉼표 [0] 2 2 2 2" xfId="294" xr:uid="{00000000-0005-0000-0000-0000B1010000}"/>
    <cellStyle name="쉼표 [0] 2 2 2 2 2" xfId="548" xr:uid="{00000000-0005-0000-0000-0000B2010000}"/>
    <cellStyle name="쉼표 [0] 2 2 2 3" xfId="522" xr:uid="{00000000-0005-0000-0000-0000B3010000}"/>
    <cellStyle name="쉼표 [0] 2 2 3" xfId="274" xr:uid="{00000000-0005-0000-0000-0000B4010000}"/>
    <cellStyle name="쉼표 [0] 2 2 3 2" xfId="302" xr:uid="{00000000-0005-0000-0000-0000B5010000}"/>
    <cellStyle name="쉼표 [0] 2 2 3 2 2" xfId="556" xr:uid="{00000000-0005-0000-0000-0000B6010000}"/>
    <cellStyle name="쉼표 [0] 2 2 3 3" xfId="530" xr:uid="{00000000-0005-0000-0000-0000B7010000}"/>
    <cellStyle name="쉼표 [0] 2 2 4" xfId="286" xr:uid="{00000000-0005-0000-0000-0000B8010000}"/>
    <cellStyle name="쉼표 [0] 2 2 4 2" xfId="540" xr:uid="{00000000-0005-0000-0000-0000B9010000}"/>
    <cellStyle name="쉼표 [0] 2 2 5" xfId="312" xr:uid="{00000000-0005-0000-0000-0000BA010000}"/>
    <cellStyle name="쉼표 [0] 2 2 5 2" xfId="566" xr:uid="{00000000-0005-0000-0000-0000BB010000}"/>
    <cellStyle name="쉼표 [0] 2 2 6" xfId="323" xr:uid="{00000000-0005-0000-0000-0000BC010000}"/>
    <cellStyle name="쉼표 [0] 2 3" xfId="260" xr:uid="{00000000-0005-0000-0000-0000BD010000}"/>
    <cellStyle name="쉼표 [0] 2 3 2" xfId="290" xr:uid="{00000000-0005-0000-0000-0000BE010000}"/>
    <cellStyle name="쉼표 [0] 2 3 2 2" xfId="544" xr:uid="{00000000-0005-0000-0000-0000BF010000}"/>
    <cellStyle name="쉼표 [0] 2 3 3" xfId="518" xr:uid="{00000000-0005-0000-0000-0000C0010000}"/>
    <cellStyle name="쉼표 [0] 2 4" xfId="270" xr:uid="{00000000-0005-0000-0000-0000C1010000}"/>
    <cellStyle name="쉼표 [0] 2 4 2" xfId="298" xr:uid="{00000000-0005-0000-0000-0000C2010000}"/>
    <cellStyle name="쉼표 [0] 2 4 2 2" xfId="552" xr:uid="{00000000-0005-0000-0000-0000C3010000}"/>
    <cellStyle name="쉼표 [0] 2 4 3" xfId="526" xr:uid="{00000000-0005-0000-0000-0000C4010000}"/>
    <cellStyle name="쉼표 [0] 2 5" xfId="282" xr:uid="{00000000-0005-0000-0000-0000C5010000}"/>
    <cellStyle name="쉼표 [0] 2 5 2" xfId="536" xr:uid="{00000000-0005-0000-0000-0000C6010000}"/>
    <cellStyle name="쉼표 [0] 2 6" xfId="308" xr:uid="{00000000-0005-0000-0000-0000C7010000}"/>
    <cellStyle name="쉼표 [0] 2 6 2" xfId="562" xr:uid="{00000000-0005-0000-0000-0000C8010000}"/>
    <cellStyle name="쉼표 [0] 2 7" xfId="319" xr:uid="{00000000-0005-0000-0000-0000C9010000}"/>
    <cellStyle name="쉼표 [0] 3" xfId="5" xr:uid="{00000000-0005-0000-0000-0000CA010000}"/>
    <cellStyle name="쉼표 [0] 3 2" xfId="263" xr:uid="{00000000-0005-0000-0000-0000CB010000}"/>
    <cellStyle name="쉼표 [0] 3 2 2" xfId="293" xr:uid="{00000000-0005-0000-0000-0000CC010000}"/>
    <cellStyle name="쉼표 [0] 3 2 2 2" xfId="547" xr:uid="{00000000-0005-0000-0000-0000CD010000}"/>
    <cellStyle name="쉼표 [0] 3 2 3" xfId="521" xr:uid="{00000000-0005-0000-0000-0000CE010000}"/>
    <cellStyle name="쉼표 [0] 3 3" xfId="273" xr:uid="{00000000-0005-0000-0000-0000CF010000}"/>
    <cellStyle name="쉼표 [0] 3 3 2" xfId="301" xr:uid="{00000000-0005-0000-0000-0000D0010000}"/>
    <cellStyle name="쉼표 [0] 3 3 2 2" xfId="555" xr:uid="{00000000-0005-0000-0000-0000D1010000}"/>
    <cellStyle name="쉼표 [0] 3 3 3" xfId="529" xr:uid="{00000000-0005-0000-0000-0000D2010000}"/>
    <cellStyle name="쉼표 [0] 3 4" xfId="285" xr:uid="{00000000-0005-0000-0000-0000D3010000}"/>
    <cellStyle name="쉼표 [0] 3 4 2" xfId="539" xr:uid="{00000000-0005-0000-0000-0000D4010000}"/>
    <cellStyle name="쉼표 [0] 3 5" xfId="311" xr:uid="{00000000-0005-0000-0000-0000D5010000}"/>
    <cellStyle name="쉼표 [0] 3 5 2" xfId="565" xr:uid="{00000000-0005-0000-0000-0000D6010000}"/>
    <cellStyle name="쉼표 [0] 3 6" xfId="322" xr:uid="{00000000-0005-0000-0000-0000D7010000}"/>
    <cellStyle name="쉼표 [0] 4" xfId="227" xr:uid="{00000000-0005-0000-0000-0000D8010000}"/>
    <cellStyle name="쉼표 [0] 5" xfId="228" xr:uid="{00000000-0005-0000-0000-0000D9010000}"/>
    <cellStyle name="쉼표 [0] 5 2" xfId="266" xr:uid="{00000000-0005-0000-0000-0000DA010000}"/>
    <cellStyle name="쉼표 [0] 5 2 2" xfId="296" xr:uid="{00000000-0005-0000-0000-0000DB010000}"/>
    <cellStyle name="쉼표 [0] 5 2 2 2" xfId="550" xr:uid="{00000000-0005-0000-0000-0000DC010000}"/>
    <cellStyle name="쉼표 [0] 5 2 3" xfId="524" xr:uid="{00000000-0005-0000-0000-0000DD010000}"/>
    <cellStyle name="쉼표 [0] 5 3" xfId="276" xr:uid="{00000000-0005-0000-0000-0000DE010000}"/>
    <cellStyle name="쉼표 [0] 5 3 2" xfId="304" xr:uid="{00000000-0005-0000-0000-0000DF010000}"/>
    <cellStyle name="쉼표 [0] 5 3 2 2" xfId="558" xr:uid="{00000000-0005-0000-0000-0000E0010000}"/>
    <cellStyle name="쉼표 [0] 5 3 3" xfId="532" xr:uid="{00000000-0005-0000-0000-0000E1010000}"/>
    <cellStyle name="쉼표 [0] 5 4" xfId="288" xr:uid="{00000000-0005-0000-0000-0000E2010000}"/>
    <cellStyle name="쉼표 [0] 5 4 2" xfId="542" xr:uid="{00000000-0005-0000-0000-0000E3010000}"/>
    <cellStyle name="쉼표 [0] 5 5" xfId="314" xr:uid="{00000000-0005-0000-0000-0000E4010000}"/>
    <cellStyle name="쉼표 [0] 5 5 2" xfId="568" xr:uid="{00000000-0005-0000-0000-0000E5010000}"/>
    <cellStyle name="쉼표 [0] 5 6" xfId="503" xr:uid="{00000000-0005-0000-0000-0000E6010000}"/>
    <cellStyle name="쉼표 [0] 6" xfId="268" xr:uid="{00000000-0005-0000-0000-0000E7010000}"/>
    <cellStyle name="연결된 셀 2" xfId="229" xr:uid="{00000000-0005-0000-0000-0000E8010000}"/>
    <cellStyle name="요약 2" xfId="230" xr:uid="{00000000-0005-0000-0000-0000E9010000}"/>
    <cellStyle name="요약 2 2" xfId="504" xr:uid="{00000000-0005-0000-0000-0000EA010000}"/>
    <cellStyle name="요약 3" xfId="231" xr:uid="{00000000-0005-0000-0000-0000EB010000}"/>
    <cellStyle name="요약 3 2" xfId="505" xr:uid="{00000000-0005-0000-0000-0000EC010000}"/>
    <cellStyle name="요약 4" xfId="232" xr:uid="{00000000-0005-0000-0000-0000ED010000}"/>
    <cellStyle name="요약 4 2" xfId="506" xr:uid="{00000000-0005-0000-0000-0000EE010000}"/>
    <cellStyle name="입력 2" xfId="233" xr:uid="{00000000-0005-0000-0000-0000EF010000}"/>
    <cellStyle name="입력 2 2" xfId="507" xr:uid="{00000000-0005-0000-0000-0000F0010000}"/>
    <cellStyle name="입력 3" xfId="234" xr:uid="{00000000-0005-0000-0000-0000F1010000}"/>
    <cellStyle name="입력 3 2" xfId="508" xr:uid="{00000000-0005-0000-0000-0000F2010000}"/>
    <cellStyle name="입력 4" xfId="235" xr:uid="{00000000-0005-0000-0000-0000F3010000}"/>
    <cellStyle name="입력 4 2" xfId="509" xr:uid="{00000000-0005-0000-0000-0000F4010000}"/>
    <cellStyle name="입력 5" xfId="236" xr:uid="{00000000-0005-0000-0000-0000F5010000}"/>
    <cellStyle name="입력 5 2" xfId="510" xr:uid="{00000000-0005-0000-0000-0000F6010000}"/>
    <cellStyle name="제목 1 2" xfId="237" xr:uid="{00000000-0005-0000-0000-0000F7010000}"/>
    <cellStyle name="제목 2 2" xfId="238" xr:uid="{00000000-0005-0000-0000-0000F8010000}"/>
    <cellStyle name="제목 3 2" xfId="239" xr:uid="{00000000-0005-0000-0000-0000F9010000}"/>
    <cellStyle name="제목 4 2" xfId="240" xr:uid="{00000000-0005-0000-0000-0000FA010000}"/>
    <cellStyle name="좋음 2" xfId="241" xr:uid="{00000000-0005-0000-0000-0000FB010000}"/>
    <cellStyle name="출력 2" xfId="242" xr:uid="{00000000-0005-0000-0000-0000FC010000}"/>
    <cellStyle name="출력 2 2" xfId="511" xr:uid="{00000000-0005-0000-0000-0000FD010000}"/>
    <cellStyle name="출력 3" xfId="243" xr:uid="{00000000-0005-0000-0000-0000FE010000}"/>
    <cellStyle name="출력 3 2" xfId="512" xr:uid="{00000000-0005-0000-0000-0000FF010000}"/>
    <cellStyle name="출력 4" xfId="244" xr:uid="{00000000-0005-0000-0000-000000020000}"/>
    <cellStyle name="출력 4 2" xfId="513" xr:uid="{00000000-0005-0000-0000-000001020000}"/>
    <cellStyle name="출력 5" xfId="245" xr:uid="{00000000-0005-0000-0000-000002020000}"/>
    <cellStyle name="출력 5 2" xfId="514" xr:uid="{00000000-0005-0000-0000-000003020000}"/>
    <cellStyle name="표준" xfId="0" builtinId="0"/>
    <cellStyle name="표준 10" xfId="281" xr:uid="{00000000-0005-0000-0000-000005020000}"/>
    <cellStyle name="표준 10 2" xfId="535" xr:uid="{00000000-0005-0000-0000-000006020000}"/>
    <cellStyle name="표준 11" xfId="307" xr:uid="{00000000-0005-0000-0000-000007020000}"/>
    <cellStyle name="표준 11 2" xfId="561" xr:uid="{00000000-0005-0000-0000-000008020000}"/>
    <cellStyle name="표준 12" xfId="316" xr:uid="{00000000-0005-0000-0000-000009020000}"/>
    <cellStyle name="표준 12 2" xfId="570" xr:uid="{00000000-0005-0000-0000-00000A020000}"/>
    <cellStyle name="표준 13" xfId="317" xr:uid="{00000000-0005-0000-0000-00000B020000}"/>
    <cellStyle name="표준 14" xfId="516" xr:uid="{00000000-0005-0000-0000-00000C020000}"/>
    <cellStyle name="표준 2" xfId="3" xr:uid="{00000000-0005-0000-0000-00000D020000}"/>
    <cellStyle name="표준 2 2" xfId="246" xr:uid="{00000000-0005-0000-0000-00000E020000}"/>
    <cellStyle name="표준 2 2 10" xfId="247" xr:uid="{00000000-0005-0000-0000-00000F020000}"/>
    <cellStyle name="표준 2 2 12" xfId="248" xr:uid="{00000000-0005-0000-0000-000010020000}"/>
    <cellStyle name="표준 2 3" xfId="261" xr:uid="{00000000-0005-0000-0000-000011020000}"/>
    <cellStyle name="표준 2 3 2" xfId="291" xr:uid="{00000000-0005-0000-0000-000012020000}"/>
    <cellStyle name="표준 2 3 2 2" xfId="545" xr:uid="{00000000-0005-0000-0000-000013020000}"/>
    <cellStyle name="표준 2 3 3" xfId="519" xr:uid="{00000000-0005-0000-0000-000014020000}"/>
    <cellStyle name="표준 2 4" xfId="271" xr:uid="{00000000-0005-0000-0000-000015020000}"/>
    <cellStyle name="표준 2 4 2" xfId="299" xr:uid="{00000000-0005-0000-0000-000016020000}"/>
    <cellStyle name="표준 2 4 2 2" xfId="553" xr:uid="{00000000-0005-0000-0000-000017020000}"/>
    <cellStyle name="표준 2 4 3" xfId="527" xr:uid="{00000000-0005-0000-0000-000018020000}"/>
    <cellStyle name="표준 2 5" xfId="283" xr:uid="{00000000-0005-0000-0000-000019020000}"/>
    <cellStyle name="표준 2 5 2" xfId="537" xr:uid="{00000000-0005-0000-0000-00001A020000}"/>
    <cellStyle name="표준 2 6" xfId="309" xr:uid="{00000000-0005-0000-0000-00001B020000}"/>
    <cellStyle name="표준 2 6 2" xfId="563" xr:uid="{00000000-0005-0000-0000-00001C020000}"/>
    <cellStyle name="표준 2 7" xfId="320" xr:uid="{00000000-0005-0000-0000-00001D020000}"/>
    <cellStyle name="표준 21" xfId="249" xr:uid="{00000000-0005-0000-0000-00001E020000}"/>
    <cellStyle name="표준 21 2" xfId="250" xr:uid="{00000000-0005-0000-0000-00001F020000}"/>
    <cellStyle name="표준 21 2 2" xfId="267" xr:uid="{00000000-0005-0000-0000-000020020000}"/>
    <cellStyle name="표준 21 2 2 2" xfId="297" xr:uid="{00000000-0005-0000-0000-000021020000}"/>
    <cellStyle name="표준 21 2 2 2 2" xfId="551" xr:uid="{00000000-0005-0000-0000-000022020000}"/>
    <cellStyle name="표준 21 2 2 3" xfId="525" xr:uid="{00000000-0005-0000-0000-000023020000}"/>
    <cellStyle name="표준 21 2 3" xfId="277" xr:uid="{00000000-0005-0000-0000-000024020000}"/>
    <cellStyle name="표준 21 2 3 2" xfId="305" xr:uid="{00000000-0005-0000-0000-000025020000}"/>
    <cellStyle name="표준 21 2 3 2 2" xfId="559" xr:uid="{00000000-0005-0000-0000-000026020000}"/>
    <cellStyle name="표준 21 2 3 3" xfId="533" xr:uid="{00000000-0005-0000-0000-000027020000}"/>
    <cellStyle name="표준 21 2 4" xfId="289" xr:uid="{00000000-0005-0000-0000-000028020000}"/>
    <cellStyle name="표준 21 2 4 2" xfId="543" xr:uid="{00000000-0005-0000-0000-000029020000}"/>
    <cellStyle name="표준 21 2 5" xfId="315" xr:uid="{00000000-0005-0000-0000-00002A020000}"/>
    <cellStyle name="표준 21 2 5 2" xfId="569" xr:uid="{00000000-0005-0000-0000-00002B020000}"/>
    <cellStyle name="표준 21 2 6" xfId="515" xr:uid="{00000000-0005-0000-0000-00002C020000}"/>
    <cellStyle name="표준 3" xfId="251" xr:uid="{00000000-0005-0000-0000-00002D020000}"/>
    <cellStyle name="표준 3 2" xfId="252" xr:uid="{00000000-0005-0000-0000-00002E020000}"/>
    <cellStyle name="표준 33 3" xfId="279" xr:uid="{00000000-0005-0000-0000-00002F020000}"/>
    <cellStyle name="표준 4" xfId="253" xr:uid="{00000000-0005-0000-0000-000030020000}"/>
    <cellStyle name="표준 4 2" xfId="280" xr:uid="{00000000-0005-0000-0000-000031020000}"/>
    <cellStyle name="표준 5" xfId="254" xr:uid="{00000000-0005-0000-0000-000032020000}"/>
    <cellStyle name="표준 5 2 3" xfId="259" xr:uid="{00000000-0005-0000-0000-000033020000}"/>
    <cellStyle name="표준 6" xfId="255" xr:uid="{00000000-0005-0000-0000-000034020000}"/>
    <cellStyle name="표준 7" xfId="7" xr:uid="{00000000-0005-0000-0000-000035020000}"/>
    <cellStyle name="표준 8" xfId="256" xr:uid="{00000000-0005-0000-0000-000036020000}"/>
    <cellStyle name="표준 9" xfId="278" xr:uid="{00000000-0005-0000-0000-000037020000}"/>
    <cellStyle name="표준 9 2" xfId="306" xr:uid="{00000000-0005-0000-0000-000038020000}"/>
    <cellStyle name="표준 9 2 2" xfId="560" xr:uid="{00000000-0005-0000-0000-000039020000}"/>
    <cellStyle name="표준 9 3" xfId="534" xr:uid="{00000000-0005-0000-0000-00003A020000}"/>
  </cellStyles>
  <dxfs count="2"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</dxfs>
  <tableStyles count="0" defaultTableStyle="TableStyleMedium9" defaultPivotStyle="PivotStyleLight16"/>
  <colors>
    <mruColors>
      <color rgb="FF33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2296888</xdr:colOff>
      <xdr:row>57</xdr:row>
      <xdr:rowOff>0</xdr:rowOff>
    </xdr:from>
    <xdr:to>
      <xdr:col>7</xdr:col>
      <xdr:colOff>205476</xdr:colOff>
      <xdr:row>57</xdr:row>
      <xdr:rowOff>3265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99868" y="114969471"/>
          <a:ext cx="876545" cy="3265"/>
        </a:xfrm>
        <a:prstGeom prst="rect">
          <a:avLst/>
        </a:prstGeom>
      </xdr:spPr>
    </xdr:pic>
    <xdr:clientData/>
  </xdr:twoCellAnchor>
  <xdr:twoCellAnchor editAs="oneCell">
    <xdr:from>
      <xdr:col>6</xdr:col>
      <xdr:colOff>2296888</xdr:colOff>
      <xdr:row>57</xdr:row>
      <xdr:rowOff>0</xdr:rowOff>
    </xdr:from>
    <xdr:to>
      <xdr:col>7</xdr:col>
      <xdr:colOff>207653</xdr:colOff>
      <xdr:row>57</xdr:row>
      <xdr:rowOff>3265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99868" y="119175711"/>
          <a:ext cx="878722" cy="3265"/>
        </a:xfrm>
        <a:prstGeom prst="rect">
          <a:avLst/>
        </a:prstGeom>
      </xdr:spPr>
    </xdr:pic>
    <xdr:clientData/>
  </xdr:twoCellAnchor>
  <xdr:oneCellAnchor>
    <xdr:from>
      <xdr:col>6</xdr:col>
      <xdr:colOff>2962560</xdr:colOff>
      <xdr:row>40</xdr:row>
      <xdr:rowOff>621845</xdr:rowOff>
    </xdr:from>
    <xdr:ext cx="184731" cy="937629"/>
    <xdr:sp macro="" textlink="">
      <xdr:nvSpPr>
        <xdr:cNvPr id="82" name="직사각형 8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SpPr/>
      </xdr:nvSpPr>
      <xdr:spPr>
        <a:xfrm>
          <a:off x="7742378" y="69305754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altLang="ko-KR" sz="5400" b="1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6</xdr:col>
      <xdr:colOff>1021775</xdr:colOff>
      <xdr:row>12</xdr:row>
      <xdr:rowOff>155865</xdr:rowOff>
    </xdr:from>
    <xdr:to>
      <xdr:col>6</xdr:col>
      <xdr:colOff>2104678</xdr:colOff>
      <xdr:row>12</xdr:row>
      <xdr:rowOff>1931202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63989" y="18294186"/>
          <a:ext cx="1082903" cy="1775337"/>
        </a:xfrm>
        <a:prstGeom prst="rect">
          <a:avLst/>
        </a:prstGeom>
      </xdr:spPr>
    </xdr:pic>
    <xdr:clientData/>
  </xdr:twoCellAnchor>
  <xdr:twoCellAnchor editAs="oneCell">
    <xdr:from>
      <xdr:col>6</xdr:col>
      <xdr:colOff>1026303</xdr:colOff>
      <xdr:row>11</xdr:row>
      <xdr:rowOff>121228</xdr:rowOff>
    </xdr:from>
    <xdr:to>
      <xdr:col>6</xdr:col>
      <xdr:colOff>2096721</xdr:colOff>
      <xdr:row>11</xdr:row>
      <xdr:rowOff>2010546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68517" y="16164049"/>
          <a:ext cx="1070418" cy="1889318"/>
        </a:xfrm>
        <a:prstGeom prst="rect">
          <a:avLst/>
        </a:prstGeom>
      </xdr:spPr>
    </xdr:pic>
    <xdr:clientData/>
  </xdr:twoCellAnchor>
  <xdr:twoCellAnchor editAs="oneCell">
    <xdr:from>
      <xdr:col>6</xdr:col>
      <xdr:colOff>941369</xdr:colOff>
      <xdr:row>13</xdr:row>
      <xdr:rowOff>138546</xdr:rowOff>
    </xdr:from>
    <xdr:to>
      <xdr:col>6</xdr:col>
      <xdr:colOff>2122995</xdr:colOff>
      <xdr:row>13</xdr:row>
      <xdr:rowOff>2018224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3583" y="22467867"/>
          <a:ext cx="1181626" cy="1879678"/>
        </a:xfrm>
        <a:prstGeom prst="rect">
          <a:avLst/>
        </a:prstGeom>
      </xdr:spPr>
    </xdr:pic>
    <xdr:clientData/>
  </xdr:twoCellAnchor>
  <xdr:twoCellAnchor editAs="oneCell">
    <xdr:from>
      <xdr:col>6</xdr:col>
      <xdr:colOff>1103415</xdr:colOff>
      <xdr:row>4</xdr:row>
      <xdr:rowOff>108856</xdr:rowOff>
    </xdr:from>
    <xdr:to>
      <xdr:col>6</xdr:col>
      <xdr:colOff>1821702</xdr:colOff>
      <xdr:row>4</xdr:row>
      <xdr:rowOff>1860467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845629" y="1483177"/>
          <a:ext cx="718287" cy="1751611"/>
        </a:xfrm>
        <a:prstGeom prst="rect">
          <a:avLst/>
        </a:prstGeom>
      </xdr:spPr>
    </xdr:pic>
    <xdr:clientData/>
  </xdr:twoCellAnchor>
  <xdr:twoCellAnchor editAs="oneCell">
    <xdr:from>
      <xdr:col>6</xdr:col>
      <xdr:colOff>1171451</xdr:colOff>
      <xdr:row>5</xdr:row>
      <xdr:rowOff>244929</xdr:rowOff>
    </xdr:from>
    <xdr:to>
      <xdr:col>6</xdr:col>
      <xdr:colOff>1833313</xdr:colOff>
      <xdr:row>5</xdr:row>
      <xdr:rowOff>1897578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913665" y="3714750"/>
          <a:ext cx="661862" cy="1652649"/>
        </a:xfrm>
        <a:prstGeom prst="rect">
          <a:avLst/>
        </a:prstGeom>
      </xdr:spPr>
    </xdr:pic>
    <xdr:clientData/>
  </xdr:twoCellAnchor>
  <xdr:twoCellAnchor editAs="oneCell">
    <xdr:from>
      <xdr:col>6</xdr:col>
      <xdr:colOff>301121</xdr:colOff>
      <xdr:row>15</xdr:row>
      <xdr:rowOff>121229</xdr:rowOff>
    </xdr:from>
    <xdr:to>
      <xdr:col>6</xdr:col>
      <xdr:colOff>2504954</xdr:colOff>
      <xdr:row>15</xdr:row>
      <xdr:rowOff>1995956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043335" y="28737050"/>
          <a:ext cx="2203833" cy="1874727"/>
        </a:xfrm>
        <a:prstGeom prst="rect">
          <a:avLst/>
        </a:prstGeom>
      </xdr:spPr>
    </xdr:pic>
    <xdr:clientData/>
  </xdr:twoCellAnchor>
  <xdr:twoCellAnchor editAs="oneCell">
    <xdr:from>
      <xdr:col>6</xdr:col>
      <xdr:colOff>340180</xdr:colOff>
      <xdr:row>14</xdr:row>
      <xdr:rowOff>103909</xdr:rowOff>
    </xdr:from>
    <xdr:to>
      <xdr:col>6</xdr:col>
      <xdr:colOff>2547192</xdr:colOff>
      <xdr:row>14</xdr:row>
      <xdr:rowOff>2008909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082394" y="26624230"/>
          <a:ext cx="2207012" cy="1905000"/>
        </a:xfrm>
        <a:prstGeom prst="rect">
          <a:avLst/>
        </a:prstGeom>
      </xdr:spPr>
    </xdr:pic>
    <xdr:clientData/>
  </xdr:twoCellAnchor>
  <xdr:twoCellAnchor editAs="oneCell">
    <xdr:from>
      <xdr:col>6</xdr:col>
      <xdr:colOff>740971</xdr:colOff>
      <xdr:row>6</xdr:row>
      <xdr:rowOff>111332</xdr:rowOff>
    </xdr:from>
    <xdr:to>
      <xdr:col>6</xdr:col>
      <xdr:colOff>2171407</xdr:colOff>
      <xdr:row>6</xdr:row>
      <xdr:rowOff>1947059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483185" y="5676653"/>
          <a:ext cx="1430436" cy="1835727"/>
        </a:xfrm>
        <a:prstGeom prst="rect">
          <a:avLst/>
        </a:prstGeom>
      </xdr:spPr>
    </xdr:pic>
    <xdr:clientData/>
  </xdr:twoCellAnchor>
  <xdr:twoCellAnchor editAs="oneCell">
    <xdr:from>
      <xdr:col>6</xdr:col>
      <xdr:colOff>733548</xdr:colOff>
      <xdr:row>7</xdr:row>
      <xdr:rowOff>134834</xdr:rowOff>
    </xdr:from>
    <xdr:to>
      <xdr:col>6</xdr:col>
      <xdr:colOff>2153639</xdr:colOff>
      <xdr:row>7</xdr:row>
      <xdr:rowOff>1973968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475762" y="7795655"/>
          <a:ext cx="1420091" cy="1839134"/>
        </a:xfrm>
        <a:prstGeom prst="rect">
          <a:avLst/>
        </a:prstGeom>
      </xdr:spPr>
    </xdr:pic>
    <xdr:clientData/>
  </xdr:twoCellAnchor>
  <xdr:twoCellAnchor editAs="oneCell">
    <xdr:from>
      <xdr:col>6</xdr:col>
      <xdr:colOff>774371</xdr:colOff>
      <xdr:row>8</xdr:row>
      <xdr:rowOff>121226</xdr:rowOff>
    </xdr:from>
    <xdr:to>
      <xdr:col>6</xdr:col>
      <xdr:colOff>2159826</xdr:colOff>
      <xdr:row>8</xdr:row>
      <xdr:rowOff>1941783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516585" y="9877547"/>
          <a:ext cx="1385455" cy="1820557"/>
        </a:xfrm>
        <a:prstGeom prst="rect">
          <a:avLst/>
        </a:prstGeom>
      </xdr:spPr>
    </xdr:pic>
    <xdr:clientData/>
  </xdr:twoCellAnchor>
  <xdr:twoCellAnchor editAs="oneCell">
    <xdr:from>
      <xdr:col>6</xdr:col>
      <xdr:colOff>802823</xdr:colOff>
      <xdr:row>9</xdr:row>
      <xdr:rowOff>95250</xdr:rowOff>
    </xdr:from>
    <xdr:to>
      <xdr:col>6</xdr:col>
      <xdr:colOff>2136323</xdr:colOff>
      <xdr:row>9</xdr:row>
      <xdr:rowOff>2012155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545037" y="11947071"/>
          <a:ext cx="1333500" cy="1916905"/>
        </a:xfrm>
        <a:prstGeom prst="rect">
          <a:avLst/>
        </a:prstGeom>
      </xdr:spPr>
    </xdr:pic>
    <xdr:clientData/>
  </xdr:twoCellAnchor>
  <xdr:twoCellAnchor editAs="oneCell">
    <xdr:from>
      <xdr:col>6</xdr:col>
      <xdr:colOff>653145</xdr:colOff>
      <xdr:row>10</xdr:row>
      <xdr:rowOff>244928</xdr:rowOff>
    </xdr:from>
    <xdr:to>
      <xdr:col>6</xdr:col>
      <xdr:colOff>2245181</xdr:colOff>
      <xdr:row>10</xdr:row>
      <xdr:rowOff>1836964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395359" y="14192249"/>
          <a:ext cx="1592036" cy="1592036"/>
        </a:xfrm>
        <a:prstGeom prst="rect">
          <a:avLst/>
        </a:prstGeom>
      </xdr:spPr>
    </xdr:pic>
    <xdr:clientData/>
  </xdr:twoCellAnchor>
  <xdr:twoCellAnchor editAs="oneCell">
    <xdr:from>
      <xdr:col>6</xdr:col>
      <xdr:colOff>503466</xdr:colOff>
      <xdr:row>16</xdr:row>
      <xdr:rowOff>81642</xdr:rowOff>
    </xdr:from>
    <xdr:to>
      <xdr:col>6</xdr:col>
      <xdr:colOff>2394859</xdr:colOff>
      <xdr:row>16</xdr:row>
      <xdr:rowOff>2051842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245680" y="30792963"/>
          <a:ext cx="1891393" cy="1970200"/>
        </a:xfrm>
        <a:prstGeom prst="rect">
          <a:avLst/>
        </a:prstGeom>
      </xdr:spPr>
    </xdr:pic>
    <xdr:clientData/>
  </xdr:twoCellAnchor>
  <xdr:twoCellAnchor editAs="oneCell">
    <xdr:from>
      <xdr:col>6</xdr:col>
      <xdr:colOff>462645</xdr:colOff>
      <xdr:row>17</xdr:row>
      <xdr:rowOff>81642</xdr:rowOff>
    </xdr:from>
    <xdr:to>
      <xdr:col>6</xdr:col>
      <xdr:colOff>2367645</xdr:colOff>
      <xdr:row>17</xdr:row>
      <xdr:rowOff>2013099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204859" y="32888463"/>
          <a:ext cx="1905000" cy="1931457"/>
        </a:xfrm>
        <a:prstGeom prst="rect">
          <a:avLst/>
        </a:prstGeom>
      </xdr:spPr>
    </xdr:pic>
    <xdr:clientData/>
  </xdr:twoCellAnchor>
  <xdr:twoCellAnchor editAs="oneCell">
    <xdr:from>
      <xdr:col>6</xdr:col>
      <xdr:colOff>816432</xdr:colOff>
      <xdr:row>18</xdr:row>
      <xdr:rowOff>129315</xdr:rowOff>
    </xdr:from>
    <xdr:to>
      <xdr:col>6</xdr:col>
      <xdr:colOff>2192236</xdr:colOff>
      <xdr:row>18</xdr:row>
      <xdr:rowOff>2013857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558646" y="35031636"/>
          <a:ext cx="1375804" cy="1884542"/>
        </a:xfrm>
        <a:prstGeom prst="rect">
          <a:avLst/>
        </a:prstGeom>
      </xdr:spPr>
    </xdr:pic>
    <xdr:clientData/>
  </xdr:twoCellAnchor>
  <xdr:twoCellAnchor editAs="oneCell">
    <xdr:from>
      <xdr:col>6</xdr:col>
      <xdr:colOff>380999</xdr:colOff>
      <xdr:row>21</xdr:row>
      <xdr:rowOff>103910</xdr:rowOff>
    </xdr:from>
    <xdr:to>
      <xdr:col>6</xdr:col>
      <xdr:colOff>2316560</xdr:colOff>
      <xdr:row>21</xdr:row>
      <xdr:rowOff>1835728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160817" y="43641819"/>
          <a:ext cx="1935561" cy="1731818"/>
        </a:xfrm>
        <a:prstGeom prst="rect">
          <a:avLst/>
        </a:prstGeom>
      </xdr:spPr>
    </xdr:pic>
    <xdr:clientData/>
  </xdr:twoCellAnchor>
  <xdr:twoCellAnchor editAs="oneCell">
    <xdr:from>
      <xdr:col>6</xdr:col>
      <xdr:colOff>467591</xdr:colOff>
      <xdr:row>22</xdr:row>
      <xdr:rowOff>242454</xdr:rowOff>
    </xdr:from>
    <xdr:to>
      <xdr:col>6</xdr:col>
      <xdr:colOff>2355769</xdr:colOff>
      <xdr:row>22</xdr:row>
      <xdr:rowOff>1905000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5247409" y="45875863"/>
          <a:ext cx="1888178" cy="1662546"/>
        </a:xfrm>
        <a:prstGeom prst="rect">
          <a:avLst/>
        </a:prstGeom>
      </xdr:spPr>
    </xdr:pic>
    <xdr:clientData/>
  </xdr:twoCellAnchor>
  <xdr:oneCellAnchor>
    <xdr:from>
      <xdr:col>6</xdr:col>
      <xdr:colOff>323853</xdr:colOff>
      <xdr:row>24</xdr:row>
      <xdr:rowOff>176892</xdr:rowOff>
    </xdr:from>
    <xdr:ext cx="1763486" cy="1763486"/>
    <xdr:pic>
      <xdr:nvPicPr>
        <xdr:cNvPr id="164" name="image1.png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5099960" y="50006249"/>
          <a:ext cx="1763486" cy="1763486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2156734</xdr:colOff>
      <xdr:row>24</xdr:row>
      <xdr:rowOff>997401</xdr:rowOff>
    </xdr:from>
    <xdr:ext cx="323850" cy="962025"/>
    <xdr:pic>
      <xdr:nvPicPr>
        <xdr:cNvPr id="165" name="image2.png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6932841" y="50826758"/>
          <a:ext cx="323850" cy="96202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285750</xdr:colOff>
      <xdr:row>25</xdr:row>
      <xdr:rowOff>135328</xdr:rowOff>
    </xdr:from>
    <xdr:ext cx="2405743" cy="1788227"/>
    <xdr:pic>
      <xdr:nvPicPr>
        <xdr:cNvPr id="166" name="image3.png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061857" y="52060185"/>
          <a:ext cx="2405743" cy="1788227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334737</xdr:colOff>
      <xdr:row>26</xdr:row>
      <xdr:rowOff>120482</xdr:rowOff>
    </xdr:from>
    <xdr:ext cx="2318657" cy="1850571"/>
    <xdr:pic>
      <xdr:nvPicPr>
        <xdr:cNvPr id="167" name="image4.png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110844" y="56236339"/>
          <a:ext cx="2318657" cy="1850571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6</xdr:col>
      <xdr:colOff>360716</xdr:colOff>
      <xdr:row>34</xdr:row>
      <xdr:rowOff>78959</xdr:rowOff>
    </xdr:from>
    <xdr:to>
      <xdr:col>6</xdr:col>
      <xdr:colOff>2588205</xdr:colOff>
      <xdr:row>34</xdr:row>
      <xdr:rowOff>1984662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5140534" y="68762868"/>
          <a:ext cx="2227489" cy="1905703"/>
        </a:xfrm>
        <a:prstGeom prst="rect">
          <a:avLst/>
        </a:prstGeom>
      </xdr:spPr>
    </xdr:pic>
    <xdr:clientData/>
  </xdr:twoCellAnchor>
  <xdr:twoCellAnchor editAs="oneCell">
    <xdr:from>
      <xdr:col>6</xdr:col>
      <xdr:colOff>571006</xdr:colOff>
      <xdr:row>30</xdr:row>
      <xdr:rowOff>121228</xdr:rowOff>
    </xdr:from>
    <xdr:to>
      <xdr:col>6</xdr:col>
      <xdr:colOff>2301835</xdr:colOff>
      <xdr:row>30</xdr:row>
      <xdr:rowOff>1903982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5350824" y="60423137"/>
          <a:ext cx="1730829" cy="1782754"/>
        </a:xfrm>
        <a:prstGeom prst="rect">
          <a:avLst/>
        </a:prstGeom>
      </xdr:spPr>
    </xdr:pic>
    <xdr:clientData/>
  </xdr:twoCellAnchor>
  <xdr:twoCellAnchor editAs="oneCell">
    <xdr:from>
      <xdr:col>6</xdr:col>
      <xdr:colOff>668976</xdr:colOff>
      <xdr:row>31</xdr:row>
      <xdr:rowOff>219199</xdr:rowOff>
    </xdr:from>
    <xdr:to>
      <xdr:col>6</xdr:col>
      <xdr:colOff>2363141</xdr:colOff>
      <xdr:row>31</xdr:row>
      <xdr:rowOff>1917370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5448794" y="62616608"/>
          <a:ext cx="1694165" cy="1698171"/>
        </a:xfrm>
        <a:prstGeom prst="rect">
          <a:avLst/>
        </a:prstGeom>
      </xdr:spPr>
    </xdr:pic>
    <xdr:clientData/>
  </xdr:twoCellAnchor>
  <xdr:twoCellAnchor editAs="oneCell">
    <xdr:from>
      <xdr:col>6</xdr:col>
      <xdr:colOff>353291</xdr:colOff>
      <xdr:row>33</xdr:row>
      <xdr:rowOff>114302</xdr:rowOff>
    </xdr:from>
    <xdr:to>
      <xdr:col>6</xdr:col>
      <xdr:colOff>2628406</xdr:colOff>
      <xdr:row>33</xdr:row>
      <xdr:rowOff>2016604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5133109" y="66702711"/>
          <a:ext cx="2275115" cy="1902302"/>
        </a:xfrm>
        <a:prstGeom prst="rect">
          <a:avLst/>
        </a:prstGeom>
      </xdr:spPr>
    </xdr:pic>
    <xdr:clientData/>
  </xdr:twoCellAnchor>
  <xdr:twoCellAnchor editAs="oneCell">
    <xdr:from>
      <xdr:col>6</xdr:col>
      <xdr:colOff>259773</xdr:colOff>
      <xdr:row>32</xdr:row>
      <xdr:rowOff>105889</xdr:rowOff>
    </xdr:from>
    <xdr:to>
      <xdr:col>6</xdr:col>
      <xdr:colOff>2654630</xdr:colOff>
      <xdr:row>32</xdr:row>
      <xdr:rowOff>2003888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5039591" y="64598798"/>
          <a:ext cx="2394857" cy="1897999"/>
        </a:xfrm>
        <a:prstGeom prst="rect">
          <a:avLst/>
        </a:prstGeom>
      </xdr:spPr>
    </xdr:pic>
    <xdr:clientData/>
  </xdr:twoCellAnchor>
  <xdr:twoCellAnchor editAs="oneCell">
    <xdr:from>
      <xdr:col>6</xdr:col>
      <xdr:colOff>645228</xdr:colOff>
      <xdr:row>29</xdr:row>
      <xdr:rowOff>116281</xdr:rowOff>
    </xdr:from>
    <xdr:to>
      <xdr:col>6</xdr:col>
      <xdr:colOff>2191000</xdr:colOff>
      <xdr:row>29</xdr:row>
      <xdr:rowOff>1962771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394864" y="62513690"/>
          <a:ext cx="1545772" cy="1846490"/>
        </a:xfrm>
        <a:prstGeom prst="rect">
          <a:avLst/>
        </a:prstGeom>
      </xdr:spPr>
    </xdr:pic>
    <xdr:clientData/>
  </xdr:twoCellAnchor>
  <xdr:twoCellAnchor editAs="oneCell">
    <xdr:from>
      <xdr:col>6</xdr:col>
      <xdr:colOff>449993</xdr:colOff>
      <xdr:row>35</xdr:row>
      <xdr:rowOff>93850</xdr:rowOff>
    </xdr:from>
    <xdr:to>
      <xdr:col>6</xdr:col>
      <xdr:colOff>2622176</xdr:colOff>
      <xdr:row>35</xdr:row>
      <xdr:rowOff>2008098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5358169" y="70870203"/>
          <a:ext cx="2172183" cy="1914248"/>
        </a:xfrm>
        <a:prstGeom prst="rect">
          <a:avLst/>
        </a:prstGeom>
      </xdr:spPr>
    </xdr:pic>
    <xdr:clientData/>
  </xdr:twoCellAnchor>
  <xdr:twoCellAnchor>
    <xdr:from>
      <xdr:col>6</xdr:col>
      <xdr:colOff>933449</xdr:colOff>
      <xdr:row>36</xdr:row>
      <xdr:rowOff>308201</xdr:rowOff>
    </xdr:from>
    <xdr:to>
      <xdr:col>6</xdr:col>
      <xdr:colOff>2119993</xdr:colOff>
      <xdr:row>36</xdr:row>
      <xdr:rowOff>1913713</xdr:rowOff>
    </xdr:to>
    <xdr:grpSp>
      <xdr:nvGrpSpPr>
        <xdr:cNvPr id="183" name="그룹 18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GrpSpPr/>
      </xdr:nvGrpSpPr>
      <xdr:grpSpPr>
        <a:xfrm>
          <a:off x="8616949" y="69285076"/>
          <a:ext cx="1186544" cy="1605512"/>
          <a:chOff x="6784519" y="77392665"/>
          <a:chExt cx="1186544" cy="1605512"/>
        </a:xfrm>
      </xdr:grpSpPr>
      <xdr:pic>
        <xdr:nvPicPr>
          <xdr:cNvPr id="181" name="Picture 2">
            <a:extLst>
              <a:ext uri="{FF2B5EF4-FFF2-40B4-BE49-F238E27FC236}">
                <a16:creationId xmlns:a16="http://schemas.microsoft.com/office/drawing/2014/main" id="{00000000-0008-0000-0200-0000B5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784519" y="77392665"/>
            <a:ext cx="906156" cy="160551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chemeClr val="tx1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82" name="Picture 2">
            <a:extLst>
              <a:ext uri="{FF2B5EF4-FFF2-40B4-BE49-F238E27FC236}">
                <a16:creationId xmlns:a16="http://schemas.microsoft.com/office/drawing/2014/main" id="{00000000-0008-0000-0200-0000B6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392305" y="77758616"/>
            <a:ext cx="578758" cy="123299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chemeClr val="tx1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6</xdr:col>
      <xdr:colOff>326569</xdr:colOff>
      <xdr:row>41</xdr:row>
      <xdr:rowOff>95250</xdr:rowOff>
    </xdr:from>
    <xdr:to>
      <xdr:col>6</xdr:col>
      <xdr:colOff>2438040</xdr:colOff>
      <xdr:row>41</xdr:row>
      <xdr:rowOff>1446586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8191498" y="79275214"/>
          <a:ext cx="2111471" cy="1351336"/>
        </a:xfrm>
        <a:prstGeom prst="rect">
          <a:avLst/>
        </a:prstGeom>
      </xdr:spPr>
    </xdr:pic>
    <xdr:clientData/>
  </xdr:twoCellAnchor>
  <xdr:twoCellAnchor>
    <xdr:from>
      <xdr:col>6</xdr:col>
      <xdr:colOff>176891</xdr:colOff>
      <xdr:row>41</xdr:row>
      <xdr:rowOff>1401537</xdr:rowOff>
    </xdr:from>
    <xdr:to>
      <xdr:col>6</xdr:col>
      <xdr:colOff>2816678</xdr:colOff>
      <xdr:row>41</xdr:row>
      <xdr:rowOff>1959430</xdr:rowOff>
    </xdr:to>
    <xdr:sp macro="" textlink="">
      <xdr:nvSpPr>
        <xdr:cNvPr id="202" name="직사각형 20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SpPr/>
      </xdr:nvSpPr>
      <xdr:spPr>
        <a:xfrm flipH="1">
          <a:off x="8041820" y="80581501"/>
          <a:ext cx="2639787" cy="557893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altLang="ko-KR" sz="3600" b="1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(2 sets</a:t>
          </a:r>
          <a:r>
            <a:rPr lang="en-US" altLang="ko-KR" sz="3600" b="1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base)</a:t>
          </a:r>
          <a:endParaRPr lang="en-US" altLang="ko-KR" sz="3600" b="1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twoCellAnchor>
  <xdr:twoCellAnchor editAs="oneCell">
    <xdr:from>
      <xdr:col>6</xdr:col>
      <xdr:colOff>299358</xdr:colOff>
      <xdr:row>42</xdr:row>
      <xdr:rowOff>136071</xdr:rowOff>
    </xdr:from>
    <xdr:to>
      <xdr:col>6</xdr:col>
      <xdr:colOff>2449286</xdr:colOff>
      <xdr:row>42</xdr:row>
      <xdr:rowOff>1910442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6041572" y="89779928"/>
          <a:ext cx="2149928" cy="1774371"/>
        </a:xfrm>
        <a:prstGeom prst="rect">
          <a:avLst/>
        </a:prstGeom>
      </xdr:spPr>
    </xdr:pic>
    <xdr:clientData/>
  </xdr:twoCellAnchor>
  <xdr:twoCellAnchor editAs="oneCell">
    <xdr:from>
      <xdr:col>6</xdr:col>
      <xdr:colOff>680356</xdr:colOff>
      <xdr:row>40</xdr:row>
      <xdr:rowOff>258537</xdr:rowOff>
    </xdr:from>
    <xdr:to>
      <xdr:col>6</xdr:col>
      <xdr:colOff>2313213</xdr:colOff>
      <xdr:row>40</xdr:row>
      <xdr:rowOff>1880508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422570" y="85711394"/>
          <a:ext cx="1632857" cy="1621971"/>
        </a:xfrm>
        <a:prstGeom prst="rect">
          <a:avLst/>
        </a:prstGeom>
      </xdr:spPr>
    </xdr:pic>
    <xdr:clientData/>
  </xdr:twoCellAnchor>
  <xdr:twoCellAnchor editAs="oneCell">
    <xdr:from>
      <xdr:col>6</xdr:col>
      <xdr:colOff>40823</xdr:colOff>
      <xdr:row>45</xdr:row>
      <xdr:rowOff>489858</xdr:rowOff>
    </xdr:from>
    <xdr:to>
      <xdr:col>6</xdr:col>
      <xdr:colOff>2694216</xdr:colOff>
      <xdr:row>45</xdr:row>
      <xdr:rowOff>1585933</xdr:rowOff>
    </xdr:to>
    <xdr:pic>
      <xdr:nvPicPr>
        <xdr:cNvPr id="218" name="그림 21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5783037" y="98515715"/>
          <a:ext cx="2653393" cy="1096075"/>
        </a:xfrm>
        <a:prstGeom prst="rect">
          <a:avLst/>
        </a:prstGeom>
      </xdr:spPr>
    </xdr:pic>
    <xdr:clientData/>
  </xdr:twoCellAnchor>
  <xdr:twoCellAnchor editAs="oneCell">
    <xdr:from>
      <xdr:col>6</xdr:col>
      <xdr:colOff>775607</xdr:colOff>
      <xdr:row>46</xdr:row>
      <xdr:rowOff>40821</xdr:rowOff>
    </xdr:from>
    <xdr:to>
      <xdr:col>6</xdr:col>
      <xdr:colOff>2226581</xdr:colOff>
      <xdr:row>46</xdr:row>
      <xdr:rowOff>2058772</xdr:rowOff>
    </xdr:to>
    <xdr:pic>
      <xdr:nvPicPr>
        <xdr:cNvPr id="265" name="그림 26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6517821" y="100162178"/>
          <a:ext cx="1450974" cy="2017951"/>
        </a:xfrm>
        <a:prstGeom prst="rect">
          <a:avLst/>
        </a:prstGeom>
      </xdr:spPr>
    </xdr:pic>
    <xdr:clientData/>
  </xdr:twoCellAnchor>
  <xdr:twoCellAnchor editAs="oneCell">
    <xdr:from>
      <xdr:col>6</xdr:col>
      <xdr:colOff>734786</xdr:colOff>
      <xdr:row>47</xdr:row>
      <xdr:rowOff>122464</xdr:rowOff>
    </xdr:from>
    <xdr:to>
      <xdr:col>6</xdr:col>
      <xdr:colOff>2185760</xdr:colOff>
      <xdr:row>47</xdr:row>
      <xdr:rowOff>1817299</xdr:rowOff>
    </xdr:to>
    <xdr:pic>
      <xdr:nvPicPr>
        <xdr:cNvPr id="267" name="그림 26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6477000" y="102339321"/>
          <a:ext cx="1450974" cy="1694835"/>
        </a:xfrm>
        <a:prstGeom prst="rect">
          <a:avLst/>
        </a:prstGeom>
      </xdr:spPr>
    </xdr:pic>
    <xdr:clientData/>
  </xdr:twoCellAnchor>
  <xdr:twoCellAnchor editAs="oneCell">
    <xdr:from>
      <xdr:col>6</xdr:col>
      <xdr:colOff>639535</xdr:colOff>
      <xdr:row>48</xdr:row>
      <xdr:rowOff>134038</xdr:rowOff>
    </xdr:from>
    <xdr:to>
      <xdr:col>6</xdr:col>
      <xdr:colOff>2231571</xdr:colOff>
      <xdr:row>48</xdr:row>
      <xdr:rowOff>1901143</xdr:rowOff>
    </xdr:to>
    <xdr:pic>
      <xdr:nvPicPr>
        <xdr:cNvPr id="269" name="그림 26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6381749" y="104446395"/>
          <a:ext cx="1592036" cy="1767105"/>
        </a:xfrm>
        <a:prstGeom prst="rect">
          <a:avLst/>
        </a:prstGeom>
      </xdr:spPr>
    </xdr:pic>
    <xdr:clientData/>
  </xdr:twoCellAnchor>
  <xdr:twoCellAnchor editAs="oneCell">
    <xdr:from>
      <xdr:col>6</xdr:col>
      <xdr:colOff>557892</xdr:colOff>
      <xdr:row>49</xdr:row>
      <xdr:rowOff>163285</xdr:rowOff>
    </xdr:from>
    <xdr:to>
      <xdr:col>6</xdr:col>
      <xdr:colOff>2325885</xdr:colOff>
      <xdr:row>49</xdr:row>
      <xdr:rowOff>1888603</xdr:rowOff>
    </xdr:to>
    <xdr:pic>
      <xdr:nvPicPr>
        <xdr:cNvPr id="271" name="그림 27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6300106" y="106571142"/>
          <a:ext cx="1767993" cy="1725318"/>
        </a:xfrm>
        <a:prstGeom prst="rect">
          <a:avLst/>
        </a:prstGeom>
      </xdr:spPr>
    </xdr:pic>
    <xdr:clientData/>
  </xdr:twoCellAnchor>
  <xdr:twoCellAnchor editAs="oneCell">
    <xdr:from>
      <xdr:col>6</xdr:col>
      <xdr:colOff>585107</xdr:colOff>
      <xdr:row>50</xdr:row>
      <xdr:rowOff>163286</xdr:rowOff>
    </xdr:from>
    <xdr:to>
      <xdr:col>6</xdr:col>
      <xdr:colOff>2286038</xdr:colOff>
      <xdr:row>50</xdr:row>
      <xdr:rowOff>1980051</xdr:rowOff>
    </xdr:to>
    <xdr:pic>
      <xdr:nvPicPr>
        <xdr:cNvPr id="273" name="그림 27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6327321" y="108666643"/>
          <a:ext cx="1700931" cy="1816765"/>
        </a:xfrm>
        <a:prstGeom prst="rect">
          <a:avLst/>
        </a:prstGeom>
      </xdr:spPr>
    </xdr:pic>
    <xdr:clientData/>
  </xdr:twoCellAnchor>
  <xdr:twoCellAnchor editAs="oneCell">
    <xdr:from>
      <xdr:col>6</xdr:col>
      <xdr:colOff>503464</xdr:colOff>
      <xdr:row>51</xdr:row>
      <xdr:rowOff>136072</xdr:rowOff>
    </xdr:from>
    <xdr:to>
      <xdr:col>6</xdr:col>
      <xdr:colOff>2301940</xdr:colOff>
      <xdr:row>51</xdr:row>
      <xdr:rowOff>1958934</xdr:rowOff>
    </xdr:to>
    <xdr:pic>
      <xdr:nvPicPr>
        <xdr:cNvPr id="275" name="그림 27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6245678" y="110734929"/>
          <a:ext cx="1798476" cy="1822862"/>
        </a:xfrm>
        <a:prstGeom prst="rect">
          <a:avLst/>
        </a:prstGeom>
      </xdr:spPr>
    </xdr:pic>
    <xdr:clientData/>
  </xdr:twoCellAnchor>
  <xdr:twoCellAnchor editAs="oneCell">
    <xdr:from>
      <xdr:col>6</xdr:col>
      <xdr:colOff>585107</xdr:colOff>
      <xdr:row>52</xdr:row>
      <xdr:rowOff>108857</xdr:rowOff>
    </xdr:from>
    <xdr:to>
      <xdr:col>6</xdr:col>
      <xdr:colOff>2279942</xdr:colOff>
      <xdr:row>52</xdr:row>
      <xdr:rowOff>1895140</xdr:rowOff>
    </xdr:to>
    <xdr:pic>
      <xdr:nvPicPr>
        <xdr:cNvPr id="277" name="그림 27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6327321" y="112803214"/>
          <a:ext cx="1694835" cy="1786283"/>
        </a:xfrm>
        <a:prstGeom prst="rect">
          <a:avLst/>
        </a:prstGeom>
      </xdr:spPr>
    </xdr:pic>
    <xdr:clientData/>
  </xdr:twoCellAnchor>
  <xdr:twoCellAnchor editAs="oneCell">
    <xdr:from>
      <xdr:col>6</xdr:col>
      <xdr:colOff>544286</xdr:colOff>
      <xdr:row>53</xdr:row>
      <xdr:rowOff>81643</xdr:rowOff>
    </xdr:from>
    <xdr:to>
      <xdr:col>6</xdr:col>
      <xdr:colOff>2300086</xdr:colOff>
      <xdr:row>53</xdr:row>
      <xdr:rowOff>1947181</xdr:rowOff>
    </xdr:to>
    <xdr:pic>
      <xdr:nvPicPr>
        <xdr:cNvPr id="279" name="그림 27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6286500" y="114871500"/>
          <a:ext cx="1755800" cy="1865538"/>
        </a:xfrm>
        <a:prstGeom prst="rect">
          <a:avLst/>
        </a:prstGeom>
      </xdr:spPr>
    </xdr:pic>
    <xdr:clientData/>
  </xdr:twoCellAnchor>
  <xdr:twoCellAnchor editAs="oneCell">
    <xdr:from>
      <xdr:col>6</xdr:col>
      <xdr:colOff>462644</xdr:colOff>
      <xdr:row>54</xdr:row>
      <xdr:rowOff>176892</xdr:rowOff>
    </xdr:from>
    <xdr:to>
      <xdr:col>6</xdr:col>
      <xdr:colOff>2267216</xdr:colOff>
      <xdr:row>54</xdr:row>
      <xdr:rowOff>1975368</xdr:rowOff>
    </xdr:to>
    <xdr:pic>
      <xdr:nvPicPr>
        <xdr:cNvPr id="281" name="그림 28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6204858" y="117062249"/>
          <a:ext cx="1804572" cy="1798476"/>
        </a:xfrm>
        <a:prstGeom prst="rect">
          <a:avLst/>
        </a:prstGeom>
      </xdr:spPr>
    </xdr:pic>
    <xdr:clientData/>
  </xdr:twoCellAnchor>
  <xdr:twoCellAnchor editAs="oneCell">
    <xdr:from>
      <xdr:col>6</xdr:col>
      <xdr:colOff>612322</xdr:colOff>
      <xdr:row>56</xdr:row>
      <xdr:rowOff>108857</xdr:rowOff>
    </xdr:from>
    <xdr:to>
      <xdr:col>6</xdr:col>
      <xdr:colOff>2203516</xdr:colOff>
      <xdr:row>56</xdr:row>
      <xdr:rowOff>1931719</xdr:rowOff>
    </xdr:to>
    <xdr:pic>
      <xdr:nvPicPr>
        <xdr:cNvPr id="285" name="그림 28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6354536" y="121021928"/>
          <a:ext cx="1591194" cy="1822862"/>
        </a:xfrm>
        <a:prstGeom prst="rect">
          <a:avLst/>
        </a:prstGeom>
      </xdr:spPr>
    </xdr:pic>
    <xdr:clientData/>
  </xdr:twoCellAnchor>
  <xdr:twoCellAnchor editAs="oneCell">
    <xdr:from>
      <xdr:col>6</xdr:col>
      <xdr:colOff>421821</xdr:colOff>
      <xdr:row>37</xdr:row>
      <xdr:rowOff>190500</xdr:rowOff>
    </xdr:from>
    <xdr:to>
      <xdr:col>6</xdr:col>
      <xdr:colOff>2543413</xdr:colOff>
      <xdr:row>37</xdr:row>
      <xdr:rowOff>1799983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6164035" y="79370464"/>
          <a:ext cx="2121592" cy="1609483"/>
        </a:xfrm>
        <a:prstGeom prst="rect">
          <a:avLst/>
        </a:prstGeom>
      </xdr:spPr>
    </xdr:pic>
    <xdr:clientData/>
  </xdr:twoCellAnchor>
  <xdr:twoCellAnchor editAs="oneCell">
    <xdr:from>
      <xdr:col>6</xdr:col>
      <xdr:colOff>312964</xdr:colOff>
      <xdr:row>38</xdr:row>
      <xdr:rowOff>244929</xdr:rowOff>
    </xdr:from>
    <xdr:to>
      <xdr:col>6</xdr:col>
      <xdr:colOff>2690610</xdr:colOff>
      <xdr:row>38</xdr:row>
      <xdr:rowOff>1878799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6055178" y="81520393"/>
          <a:ext cx="2377646" cy="1633870"/>
        </a:xfrm>
        <a:prstGeom prst="rect">
          <a:avLst/>
        </a:prstGeom>
      </xdr:spPr>
    </xdr:pic>
    <xdr:clientData/>
  </xdr:twoCellAnchor>
  <xdr:twoCellAnchor>
    <xdr:from>
      <xdr:col>6</xdr:col>
      <xdr:colOff>991721</xdr:colOff>
      <xdr:row>23</xdr:row>
      <xdr:rowOff>116309</xdr:rowOff>
    </xdr:from>
    <xdr:to>
      <xdr:col>6</xdr:col>
      <xdr:colOff>1714500</xdr:colOff>
      <xdr:row>23</xdr:row>
      <xdr:rowOff>1973205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5899897" y="45746662"/>
          <a:ext cx="722779" cy="1856896"/>
        </a:xfrm>
        <a:prstGeom prst="rect">
          <a:avLst/>
        </a:prstGeom>
      </xdr:spPr>
    </xdr:pic>
    <xdr:clientData/>
  </xdr:twoCellAnchor>
  <xdr:twoCellAnchor editAs="oneCell">
    <xdr:from>
      <xdr:col>6</xdr:col>
      <xdr:colOff>481853</xdr:colOff>
      <xdr:row>27</xdr:row>
      <xdr:rowOff>112059</xdr:rowOff>
    </xdr:from>
    <xdr:to>
      <xdr:col>6</xdr:col>
      <xdr:colOff>2399486</xdr:colOff>
      <xdr:row>27</xdr:row>
      <xdr:rowOff>1983441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5390029" y="54124412"/>
          <a:ext cx="1917633" cy="1871382"/>
        </a:xfrm>
        <a:prstGeom prst="rect">
          <a:avLst/>
        </a:prstGeom>
      </xdr:spPr>
    </xdr:pic>
    <xdr:clientData/>
  </xdr:twoCellAnchor>
  <xdr:twoCellAnchor editAs="oneCell">
    <xdr:from>
      <xdr:col>6</xdr:col>
      <xdr:colOff>941294</xdr:colOff>
      <xdr:row>28</xdr:row>
      <xdr:rowOff>168088</xdr:rowOff>
    </xdr:from>
    <xdr:to>
      <xdr:col>6</xdr:col>
      <xdr:colOff>2009106</xdr:colOff>
      <xdr:row>28</xdr:row>
      <xdr:rowOff>1934279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5849470" y="56275941"/>
          <a:ext cx="1067812" cy="1766191"/>
        </a:xfrm>
        <a:prstGeom prst="rect">
          <a:avLst/>
        </a:prstGeom>
      </xdr:spPr>
    </xdr:pic>
    <xdr:clientData/>
  </xdr:twoCellAnchor>
  <xdr:twoCellAnchor editAs="oneCell">
    <xdr:from>
      <xdr:col>6</xdr:col>
      <xdr:colOff>89648</xdr:colOff>
      <xdr:row>39</xdr:row>
      <xdr:rowOff>156882</xdr:rowOff>
    </xdr:from>
    <xdr:to>
      <xdr:col>6</xdr:col>
      <xdr:colOff>2868707</xdr:colOff>
      <xdr:row>39</xdr:row>
      <xdr:rowOff>1851430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4997824" y="79315235"/>
          <a:ext cx="2779059" cy="1694548"/>
        </a:xfrm>
        <a:prstGeom prst="rect">
          <a:avLst/>
        </a:prstGeom>
      </xdr:spPr>
    </xdr:pic>
    <xdr:clientData/>
  </xdr:twoCellAnchor>
  <xdr:twoCellAnchor editAs="oneCell">
    <xdr:from>
      <xdr:col>6</xdr:col>
      <xdr:colOff>324970</xdr:colOff>
      <xdr:row>55</xdr:row>
      <xdr:rowOff>168089</xdr:rowOff>
    </xdr:from>
    <xdr:to>
      <xdr:col>6</xdr:col>
      <xdr:colOff>2543735</xdr:colOff>
      <xdr:row>55</xdr:row>
      <xdr:rowOff>1903388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5233146" y="108573795"/>
          <a:ext cx="2218765" cy="1735299"/>
        </a:xfrm>
        <a:prstGeom prst="rect">
          <a:avLst/>
        </a:prstGeom>
      </xdr:spPr>
    </xdr:pic>
    <xdr:clientData/>
  </xdr:twoCellAnchor>
  <xdr:twoCellAnchor>
    <xdr:from>
      <xdr:col>6</xdr:col>
      <xdr:colOff>717178</xdr:colOff>
      <xdr:row>19</xdr:row>
      <xdr:rowOff>100854</xdr:rowOff>
    </xdr:from>
    <xdr:to>
      <xdr:col>6</xdr:col>
      <xdr:colOff>2241178</xdr:colOff>
      <xdr:row>19</xdr:row>
      <xdr:rowOff>1958523</xdr:rowOff>
    </xdr:to>
    <xdr:grpSp>
      <xdr:nvGrpSpPr>
        <xdr:cNvPr id="63" name="그룹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GrpSpPr/>
      </xdr:nvGrpSpPr>
      <xdr:grpSpPr>
        <a:xfrm>
          <a:off x="8400678" y="33454229"/>
          <a:ext cx="1524000" cy="1857669"/>
          <a:chOff x="3362325" y="1481138"/>
          <a:chExt cx="3195987" cy="3895725"/>
        </a:xfrm>
      </xdr:grpSpPr>
      <xdr:pic>
        <xdr:nvPicPr>
          <xdr:cNvPr id="64" name="Picture 2">
            <a:extLst>
              <a:ext uri="{FF2B5EF4-FFF2-40B4-BE49-F238E27FC236}">
                <a16:creationId xmlns:a16="http://schemas.microsoft.com/office/drawing/2014/main" id="{00000000-0008-0000-0200-000040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62325" y="1481138"/>
            <a:ext cx="2419350" cy="389572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chemeClr val="tx1"/>
                </a:solidFill>
                <a:miter lim="800000"/>
                <a:headEnd/>
                <a:tailEnd/>
              </a14:hiddenLine>
            </a:ext>
          </a:extLst>
        </xdr:spPr>
      </xdr:pic>
      <xdr:grpSp>
        <xdr:nvGrpSpPr>
          <xdr:cNvPr id="65" name="그룹 64">
            <a:extLst>
              <a:ext uri="{FF2B5EF4-FFF2-40B4-BE49-F238E27FC236}">
                <a16:creationId xmlns:a16="http://schemas.microsoft.com/office/drawing/2014/main" id="{00000000-0008-0000-0200-000041000000}"/>
              </a:ext>
            </a:extLst>
          </xdr:cNvPr>
          <xdr:cNvGrpSpPr/>
        </xdr:nvGrpSpPr>
        <xdr:grpSpPr>
          <a:xfrm>
            <a:off x="5739162" y="3284984"/>
            <a:ext cx="819150" cy="1949917"/>
            <a:chOff x="6372200" y="1481138"/>
            <a:chExt cx="819150" cy="1949917"/>
          </a:xfrm>
        </xdr:grpSpPr>
        <xdr:pic>
          <xdr:nvPicPr>
            <xdr:cNvPr id="66" name="Picture 3">
              <a:extLst>
                <a:ext uri="{FF2B5EF4-FFF2-40B4-BE49-F238E27FC236}">
                  <a16:creationId xmlns:a16="http://schemas.microsoft.com/office/drawing/2014/main" id="{00000000-0008-0000-0200-000042000000}"/>
                </a:ext>
              </a:extLst>
            </xdr:cNvPr>
            <xdr:cNvPicPr>
              <a:picLocks noChangeAspect="1" noChangeArrowheads="1"/>
            </xdr:cNvPicPr>
          </xdr:nvPicPr>
          <xdr:blipFill rotWithShape="1">
            <a:blip xmlns:r="http://schemas.openxmlformats.org/officeDocument/2006/relationships" r:embed="rId54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b="55223"/>
            <a:stretch/>
          </xdr:blipFill>
          <xdr:spPr bwMode="auto">
            <a:xfrm>
              <a:off x="6372200" y="1481138"/>
              <a:ext cx="819150" cy="1296568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chemeClr val="accent1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chemeClr val="tx1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67" name="Picture 3">
              <a:extLst>
                <a:ext uri="{FF2B5EF4-FFF2-40B4-BE49-F238E27FC236}">
                  <a16:creationId xmlns:a16="http://schemas.microsoft.com/office/drawing/2014/main" id="{00000000-0008-0000-0200-000043000000}"/>
                </a:ext>
              </a:extLst>
            </xdr:cNvPr>
            <xdr:cNvPicPr>
              <a:picLocks noChangeAspect="1" noChangeArrowheads="1"/>
            </xdr:cNvPicPr>
          </xdr:nvPicPr>
          <xdr:blipFill rotWithShape="1">
            <a:blip xmlns:r="http://schemas.openxmlformats.org/officeDocument/2006/relationships" r:embed="rId54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t="77437" r="5487"/>
            <a:stretch/>
          </xdr:blipFill>
          <xdr:spPr bwMode="auto">
            <a:xfrm>
              <a:off x="6417146" y="2777706"/>
              <a:ext cx="774204" cy="65334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chemeClr val="accent1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chemeClr val="tx1"/>
                  </a:solidFill>
                  <a:miter lim="800000"/>
                  <a:headEnd/>
                  <a:tailEnd/>
                </a14:hiddenLine>
              </a:ext>
            </a:extLst>
          </xdr:spPr>
        </xdr:pic>
      </xdr:grpSp>
    </xdr:grpSp>
    <xdr:clientData/>
  </xdr:twoCellAnchor>
  <xdr:twoCellAnchor>
    <xdr:from>
      <xdr:col>6</xdr:col>
      <xdr:colOff>705970</xdr:colOff>
      <xdr:row>20</xdr:row>
      <xdr:rowOff>44823</xdr:rowOff>
    </xdr:from>
    <xdr:to>
      <xdr:col>6</xdr:col>
      <xdr:colOff>2245599</xdr:colOff>
      <xdr:row>20</xdr:row>
      <xdr:rowOff>1983441</xdr:rowOff>
    </xdr:to>
    <xdr:grpSp>
      <xdr:nvGrpSpPr>
        <xdr:cNvPr id="68" name="그룹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GrpSpPr/>
      </xdr:nvGrpSpPr>
      <xdr:grpSpPr>
        <a:xfrm>
          <a:off x="8389470" y="35493698"/>
          <a:ext cx="1539629" cy="1938618"/>
          <a:chOff x="3371850" y="1462088"/>
          <a:chExt cx="3124200" cy="3933825"/>
        </a:xfrm>
      </xdr:grpSpPr>
      <xdr:pic>
        <xdr:nvPicPr>
          <xdr:cNvPr id="69" name="Picture 4">
            <a:extLst>
              <a:ext uri="{FF2B5EF4-FFF2-40B4-BE49-F238E27FC236}">
                <a16:creationId xmlns:a16="http://schemas.microsoft.com/office/drawing/2014/main" id="{00000000-0008-0000-0200-000045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71850" y="1462088"/>
            <a:ext cx="2400300" cy="393382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chemeClr val="tx1"/>
                </a:solidFill>
                <a:miter lim="800000"/>
                <a:headEnd/>
                <a:tailEnd/>
              </a14:hiddenLine>
            </a:ext>
          </a:extLst>
        </xdr:spPr>
      </xdr:pic>
      <xdr:grpSp>
        <xdr:nvGrpSpPr>
          <xdr:cNvPr id="70" name="그룹 69">
            <a:extLst>
              <a:ext uri="{FF2B5EF4-FFF2-40B4-BE49-F238E27FC236}">
                <a16:creationId xmlns:a16="http://schemas.microsoft.com/office/drawing/2014/main" id="{00000000-0008-0000-0200-000046000000}"/>
              </a:ext>
            </a:extLst>
          </xdr:cNvPr>
          <xdr:cNvGrpSpPr/>
        </xdr:nvGrpSpPr>
        <xdr:grpSpPr>
          <a:xfrm>
            <a:off x="5772150" y="3140968"/>
            <a:ext cx="723900" cy="2055081"/>
            <a:chOff x="5772150" y="1942590"/>
            <a:chExt cx="723900" cy="2055081"/>
          </a:xfrm>
        </xdr:grpSpPr>
        <xdr:pic>
          <xdr:nvPicPr>
            <xdr:cNvPr id="71" name="Picture 5">
              <a:extLst>
                <a:ext uri="{FF2B5EF4-FFF2-40B4-BE49-F238E27FC236}">
                  <a16:creationId xmlns:a16="http://schemas.microsoft.com/office/drawing/2014/main" id="{00000000-0008-0000-0200-000047000000}"/>
                </a:ext>
              </a:extLst>
            </xdr:cNvPr>
            <xdr:cNvPicPr>
              <a:picLocks noChangeAspect="1" noChangeArrowheads="1"/>
            </xdr:cNvPicPr>
          </xdr:nvPicPr>
          <xdr:blipFill rotWithShape="1">
            <a:blip xmlns:r="http://schemas.openxmlformats.org/officeDocument/2006/relationships" r:embed="rId56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b="56616"/>
            <a:stretch/>
          </xdr:blipFill>
          <xdr:spPr bwMode="auto">
            <a:xfrm>
              <a:off x="5772150" y="1942590"/>
              <a:ext cx="723900" cy="131819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chemeClr val="accent1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chemeClr val="tx1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72" name="Picture 5">
              <a:extLst>
                <a:ext uri="{FF2B5EF4-FFF2-40B4-BE49-F238E27FC236}">
                  <a16:creationId xmlns:a16="http://schemas.microsoft.com/office/drawing/2014/main" id="{00000000-0008-0000-0200-000048000000}"/>
                </a:ext>
              </a:extLst>
            </xdr:cNvPr>
            <xdr:cNvPicPr>
              <a:picLocks noChangeAspect="1" noChangeArrowheads="1"/>
            </xdr:cNvPicPr>
          </xdr:nvPicPr>
          <xdr:blipFill rotWithShape="1">
            <a:blip xmlns:r="http://schemas.openxmlformats.org/officeDocument/2006/relationships" r:embed="rId56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1" t="75693" r="5696"/>
            <a:stretch/>
          </xdr:blipFill>
          <xdr:spPr bwMode="auto">
            <a:xfrm>
              <a:off x="5813388" y="3259124"/>
              <a:ext cx="682662" cy="738547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chemeClr val="accent1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chemeClr val="tx1"/>
                  </a:solidFill>
                  <a:miter lim="800000"/>
                  <a:headEnd/>
                  <a:tailEnd/>
                </a14:hiddenLine>
              </a:ext>
            </a:extLst>
          </xdr:spPr>
        </xdr:pic>
      </xdr:grpSp>
    </xdr:grpSp>
    <xdr:clientData/>
  </xdr:twoCellAnchor>
  <xdr:twoCellAnchor editAs="oneCell">
    <xdr:from>
      <xdr:col>6</xdr:col>
      <xdr:colOff>95251</xdr:colOff>
      <xdr:row>43</xdr:row>
      <xdr:rowOff>272143</xdr:rowOff>
    </xdr:from>
    <xdr:to>
      <xdr:col>6</xdr:col>
      <xdr:colOff>2871108</xdr:colOff>
      <xdr:row>43</xdr:row>
      <xdr:rowOff>1357610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5021037" y="89929607"/>
          <a:ext cx="2775857" cy="1085467"/>
        </a:xfrm>
        <a:prstGeom prst="rect">
          <a:avLst/>
        </a:prstGeom>
      </xdr:spPr>
    </xdr:pic>
    <xdr:clientData/>
  </xdr:twoCellAnchor>
  <xdr:twoCellAnchor editAs="oneCell">
    <xdr:from>
      <xdr:col>6</xdr:col>
      <xdr:colOff>299356</xdr:colOff>
      <xdr:row>44</xdr:row>
      <xdr:rowOff>40821</xdr:rowOff>
    </xdr:from>
    <xdr:to>
      <xdr:col>6</xdr:col>
      <xdr:colOff>2574523</xdr:colOff>
      <xdr:row>44</xdr:row>
      <xdr:rowOff>1673679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8164285" y="85507285"/>
          <a:ext cx="2275167" cy="1632858"/>
        </a:xfrm>
        <a:prstGeom prst="rect">
          <a:avLst/>
        </a:prstGeom>
      </xdr:spPr>
    </xdr:pic>
    <xdr:clientData/>
  </xdr:twoCellAnchor>
  <xdr:twoCellAnchor>
    <xdr:from>
      <xdr:col>6</xdr:col>
      <xdr:colOff>136070</xdr:colOff>
      <xdr:row>43</xdr:row>
      <xdr:rowOff>1360715</xdr:rowOff>
    </xdr:from>
    <xdr:to>
      <xdr:col>6</xdr:col>
      <xdr:colOff>2775857</xdr:colOff>
      <xdr:row>43</xdr:row>
      <xdr:rowOff>1918608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SpPr/>
      </xdr:nvSpPr>
      <xdr:spPr>
        <a:xfrm flipH="1">
          <a:off x="8000999" y="84731679"/>
          <a:ext cx="2639787" cy="557893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altLang="ko-KR" sz="3600" b="1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(2 sets</a:t>
          </a:r>
          <a:r>
            <a:rPr lang="en-US" altLang="ko-KR" sz="3600" b="1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base)</a:t>
          </a:r>
          <a:endParaRPr lang="en-US" altLang="ko-KR" sz="3600" b="1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twoCellAnchor>
  <xdr:twoCellAnchor>
    <xdr:from>
      <xdr:col>6</xdr:col>
      <xdr:colOff>206827</xdr:colOff>
      <xdr:row>44</xdr:row>
      <xdr:rowOff>1526722</xdr:rowOff>
    </xdr:from>
    <xdr:to>
      <xdr:col>6</xdr:col>
      <xdr:colOff>2846614</xdr:colOff>
      <xdr:row>44</xdr:row>
      <xdr:rowOff>2084615</xdr:rowOff>
    </xdr:to>
    <xdr:sp macro="" textlink="">
      <xdr:nvSpPr>
        <xdr:cNvPr id="79" name="직사각형 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SpPr/>
      </xdr:nvSpPr>
      <xdr:spPr>
        <a:xfrm flipH="1">
          <a:off x="8071756" y="86993186"/>
          <a:ext cx="2639787" cy="557893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altLang="ko-KR" sz="3600" b="1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(2 sets</a:t>
          </a:r>
          <a:r>
            <a:rPr lang="en-US" altLang="ko-KR" sz="3600" b="1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base)</a:t>
          </a:r>
          <a:endParaRPr lang="en-US" altLang="ko-KR" sz="3600" b="1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FF00"/>
    <pageSetUpPr fitToPage="1"/>
  </sheetPr>
  <dimension ref="A1:P119"/>
  <sheetViews>
    <sheetView showGridLines="0" workbookViewId="0">
      <pane ySplit="5" topLeftCell="A6" activePane="bottomLeft" state="frozen"/>
      <selection pane="bottomLeft" activeCell="B7" sqref="B7"/>
    </sheetView>
  </sheetViews>
  <sheetFormatPr defaultColWidth="12.625" defaultRowHeight="15" customHeight="1"/>
  <cols>
    <col min="1" max="1" width="3" customWidth="1"/>
    <col min="2" max="2" width="16" customWidth="1"/>
    <col min="3" max="3" width="8.5" customWidth="1"/>
    <col min="4" max="4" width="29" customWidth="1"/>
    <col min="5" max="6" width="7.875" customWidth="1"/>
    <col min="7" max="8" width="7.375" hidden="1" customWidth="1"/>
    <col min="9" max="12" width="8.25" customWidth="1"/>
    <col min="13" max="13" width="20.5" customWidth="1"/>
    <col min="14" max="16" width="7.875" customWidth="1"/>
  </cols>
  <sheetData>
    <row r="1" spans="1:16" ht="13.5" customHeight="1">
      <c r="A1" s="1"/>
      <c r="B1" s="6" t="s">
        <v>42</v>
      </c>
      <c r="C1" s="1"/>
      <c r="D1" s="1"/>
      <c r="E1" s="1"/>
      <c r="F1" s="1"/>
      <c r="G1" s="1"/>
      <c r="H1" s="1"/>
      <c r="I1" s="2"/>
      <c r="J1" s="3"/>
      <c r="K1" s="2"/>
      <c r="L1" s="3"/>
      <c r="M1" s="1"/>
      <c r="N1" s="1"/>
      <c r="O1" s="1"/>
      <c r="P1" s="1"/>
    </row>
    <row r="2" spans="1:16" ht="13.5" customHeight="1">
      <c r="A2" s="1"/>
      <c r="B2" s="4"/>
      <c r="C2" s="4"/>
      <c r="D2" s="5"/>
      <c r="E2" s="1"/>
      <c r="F2" s="1"/>
      <c r="G2" s="1"/>
      <c r="H2" s="1"/>
      <c r="I2" s="2"/>
      <c r="J2" s="2"/>
      <c r="K2" s="2"/>
      <c r="L2" s="2"/>
      <c r="M2" s="1"/>
      <c r="N2" s="1"/>
      <c r="O2" s="1"/>
      <c r="P2" s="1"/>
    </row>
    <row r="3" spans="1:16" ht="18" customHeight="1">
      <c r="A3" s="1"/>
      <c r="B3" s="164" t="s">
        <v>0</v>
      </c>
      <c r="C3" s="165"/>
      <c r="D3" s="166"/>
      <c r="E3" s="173" t="s">
        <v>1</v>
      </c>
      <c r="F3" s="173" t="s">
        <v>2</v>
      </c>
      <c r="G3" s="176" t="s">
        <v>3</v>
      </c>
      <c r="H3" s="177" t="s">
        <v>4</v>
      </c>
      <c r="I3" s="180" t="s">
        <v>43</v>
      </c>
      <c r="J3" s="181"/>
      <c r="K3" s="181"/>
      <c r="L3" s="182"/>
      <c r="M3" s="1"/>
      <c r="N3" s="1"/>
      <c r="O3" s="1"/>
      <c r="P3" s="1"/>
    </row>
    <row r="4" spans="1:16" ht="18" customHeight="1">
      <c r="A4" s="1"/>
      <c r="B4" s="167"/>
      <c r="C4" s="168"/>
      <c r="D4" s="169"/>
      <c r="E4" s="174"/>
      <c r="F4" s="174"/>
      <c r="G4" s="174"/>
      <c r="H4" s="178"/>
      <c r="I4" s="160" t="s">
        <v>6</v>
      </c>
      <c r="J4" s="161"/>
      <c r="K4" s="162" t="s">
        <v>44</v>
      </c>
      <c r="L4" s="163"/>
      <c r="M4" s="1"/>
      <c r="N4" s="1"/>
      <c r="O4" s="1"/>
      <c r="P4" s="1"/>
    </row>
    <row r="5" spans="1:16" ht="16.5" customHeight="1">
      <c r="A5" s="1"/>
      <c r="B5" s="170"/>
      <c r="C5" s="171"/>
      <c r="D5" s="172"/>
      <c r="E5" s="175"/>
      <c r="F5" s="175"/>
      <c r="G5" s="175"/>
      <c r="H5" s="179"/>
      <c r="I5" s="7" t="s">
        <v>7</v>
      </c>
      <c r="J5" s="8" t="s">
        <v>8</v>
      </c>
      <c r="K5" s="8" t="s">
        <v>7</v>
      </c>
      <c r="L5" s="9" t="s">
        <v>8</v>
      </c>
      <c r="M5" s="1"/>
      <c r="N5" s="1"/>
      <c r="O5" s="1"/>
      <c r="P5" s="1"/>
    </row>
    <row r="6" spans="1:16" ht="15" customHeight="1">
      <c r="A6" s="1"/>
      <c r="B6" s="10" t="s">
        <v>45</v>
      </c>
      <c r="C6" s="11">
        <v>2103024</v>
      </c>
      <c r="D6" s="12" t="s">
        <v>46</v>
      </c>
      <c r="E6" s="13">
        <v>7250</v>
      </c>
      <c r="F6" s="13">
        <v>58000</v>
      </c>
      <c r="G6" s="14"/>
      <c r="H6" s="15"/>
      <c r="I6" s="16" t="e">
        <f t="shared" ref="I6:I119" si="0">IF(J6=0,"",($F6-J6)/$F6)</f>
        <v>#REF!</v>
      </c>
      <c r="J6" s="17" t="e">
        <f t="shared" ref="J6:J119" si="1">VLOOKUP(C6,#REF!,8,0)</f>
        <v>#REF!</v>
      </c>
      <c r="K6" s="18" t="e">
        <f t="shared" ref="K6:K119" si="2">IF(L6=0,"",($F6-L6)/$F6)</f>
        <v>#REF!</v>
      </c>
      <c r="L6" s="19" t="e">
        <f t="shared" ref="L6:L119" si="3">VLOOKUP(C6,#REF!,10,0)</f>
        <v>#REF!</v>
      </c>
      <c r="M6" s="1"/>
      <c r="N6" s="2"/>
      <c r="O6" s="2"/>
      <c r="P6" s="2"/>
    </row>
    <row r="7" spans="1:16" ht="15" customHeight="1">
      <c r="A7" s="1"/>
      <c r="B7" s="10" t="s">
        <v>47</v>
      </c>
      <c r="C7" s="11">
        <v>2103016</v>
      </c>
      <c r="D7" s="12" t="s">
        <v>48</v>
      </c>
      <c r="E7" s="13">
        <v>27585</v>
      </c>
      <c r="F7" s="13">
        <v>180000</v>
      </c>
      <c r="G7" s="18"/>
      <c r="H7" s="20"/>
      <c r="I7" s="21" t="e">
        <f t="shared" si="0"/>
        <v>#REF!</v>
      </c>
      <c r="J7" s="22" t="e">
        <f t="shared" si="1"/>
        <v>#REF!</v>
      </c>
      <c r="K7" s="23" t="e">
        <f t="shared" si="2"/>
        <v>#REF!</v>
      </c>
      <c r="L7" s="24" t="e">
        <f t="shared" si="3"/>
        <v>#REF!</v>
      </c>
      <c r="M7" s="1"/>
      <c r="N7" s="2"/>
      <c r="O7" s="2"/>
      <c r="P7" s="2"/>
    </row>
    <row r="8" spans="1:16" ht="15" customHeight="1">
      <c r="A8" s="1"/>
      <c r="B8" s="10" t="s">
        <v>47</v>
      </c>
      <c r="C8" s="11">
        <v>2102970</v>
      </c>
      <c r="D8" s="12" t="s">
        <v>49</v>
      </c>
      <c r="E8" s="13">
        <v>11500</v>
      </c>
      <c r="F8" s="13">
        <v>110000</v>
      </c>
      <c r="G8" s="18"/>
      <c r="H8" s="20"/>
      <c r="I8" s="21" t="e">
        <f t="shared" si="0"/>
        <v>#REF!</v>
      </c>
      <c r="J8" s="22" t="e">
        <f t="shared" si="1"/>
        <v>#REF!</v>
      </c>
      <c r="K8" s="23" t="e">
        <f t="shared" si="2"/>
        <v>#REF!</v>
      </c>
      <c r="L8" s="24" t="e">
        <f t="shared" si="3"/>
        <v>#REF!</v>
      </c>
      <c r="M8" s="1"/>
      <c r="N8" s="2"/>
      <c r="O8" s="2"/>
      <c r="P8" s="2"/>
    </row>
    <row r="9" spans="1:16" ht="15" customHeight="1">
      <c r="A9" s="1"/>
      <c r="B9" s="10" t="s">
        <v>47</v>
      </c>
      <c r="C9" s="11">
        <v>2022273</v>
      </c>
      <c r="D9" s="12" t="s">
        <v>50</v>
      </c>
      <c r="E9" s="13">
        <v>4000</v>
      </c>
      <c r="F9" s="13">
        <v>45000</v>
      </c>
      <c r="G9" s="18"/>
      <c r="H9" s="20"/>
      <c r="I9" s="21" t="e">
        <f t="shared" si="0"/>
        <v>#REF!</v>
      </c>
      <c r="J9" s="22" t="e">
        <f t="shared" si="1"/>
        <v>#REF!</v>
      </c>
      <c r="K9" s="23" t="e">
        <f t="shared" si="2"/>
        <v>#REF!</v>
      </c>
      <c r="L9" s="24" t="e">
        <f t="shared" si="3"/>
        <v>#REF!</v>
      </c>
      <c r="M9" s="1"/>
      <c r="N9" s="2"/>
      <c r="O9" s="2"/>
      <c r="P9" s="2"/>
    </row>
    <row r="10" spans="1:16" ht="15" customHeight="1">
      <c r="A10" s="1"/>
      <c r="B10" s="10" t="s">
        <v>47</v>
      </c>
      <c r="C10" s="11">
        <v>2023596</v>
      </c>
      <c r="D10" s="12" t="s">
        <v>51</v>
      </c>
      <c r="E10" s="13">
        <v>3900</v>
      </c>
      <c r="F10" s="13">
        <v>45000</v>
      </c>
      <c r="G10" s="18"/>
      <c r="H10" s="20"/>
      <c r="I10" s="21" t="e">
        <f t="shared" si="0"/>
        <v>#REF!</v>
      </c>
      <c r="J10" s="22" t="e">
        <f t="shared" si="1"/>
        <v>#REF!</v>
      </c>
      <c r="K10" s="23" t="e">
        <f t="shared" si="2"/>
        <v>#REF!</v>
      </c>
      <c r="L10" s="24" t="e">
        <f t="shared" si="3"/>
        <v>#REF!</v>
      </c>
      <c r="M10" s="1"/>
      <c r="N10" s="2"/>
      <c r="O10" s="2"/>
      <c r="P10" s="2"/>
    </row>
    <row r="11" spans="1:16" ht="15" customHeight="1">
      <c r="A11" s="1"/>
      <c r="B11" s="25" t="s">
        <v>52</v>
      </c>
      <c r="C11" s="11">
        <v>2021833</v>
      </c>
      <c r="D11" s="12" t="s">
        <v>53</v>
      </c>
      <c r="E11" s="13">
        <v>2720</v>
      </c>
      <c r="F11" s="13">
        <v>30000</v>
      </c>
      <c r="G11" s="18"/>
      <c r="H11" s="20"/>
      <c r="I11" s="21" t="e">
        <f t="shared" si="0"/>
        <v>#REF!</v>
      </c>
      <c r="J11" s="22" t="e">
        <f t="shared" si="1"/>
        <v>#REF!</v>
      </c>
      <c r="K11" s="23" t="e">
        <f t="shared" si="2"/>
        <v>#REF!</v>
      </c>
      <c r="L11" s="24" t="e">
        <f t="shared" si="3"/>
        <v>#REF!</v>
      </c>
      <c r="M11" s="1"/>
      <c r="N11" s="2"/>
      <c r="O11" s="2"/>
      <c r="P11" s="2"/>
    </row>
    <row r="12" spans="1:16" ht="15" customHeight="1">
      <c r="A12" s="1"/>
      <c r="B12" s="25" t="s">
        <v>52</v>
      </c>
      <c r="C12" s="11">
        <v>2021838</v>
      </c>
      <c r="D12" s="12" t="s">
        <v>54</v>
      </c>
      <c r="E12" s="13">
        <v>2620</v>
      </c>
      <c r="F12" s="13">
        <v>30000</v>
      </c>
      <c r="G12" s="18"/>
      <c r="H12" s="20"/>
      <c r="I12" s="21" t="e">
        <f t="shared" si="0"/>
        <v>#REF!</v>
      </c>
      <c r="J12" s="22" t="e">
        <f t="shared" si="1"/>
        <v>#REF!</v>
      </c>
      <c r="K12" s="23" t="e">
        <f t="shared" si="2"/>
        <v>#REF!</v>
      </c>
      <c r="L12" s="24" t="e">
        <f t="shared" si="3"/>
        <v>#REF!</v>
      </c>
      <c r="M12" s="1"/>
      <c r="N12" s="2"/>
      <c r="O12" s="2"/>
      <c r="P12" s="2"/>
    </row>
    <row r="13" spans="1:16" ht="15" customHeight="1">
      <c r="A13" s="1"/>
      <c r="B13" s="25" t="s">
        <v>52</v>
      </c>
      <c r="C13" s="11">
        <v>2021839</v>
      </c>
      <c r="D13" s="12" t="s">
        <v>55</v>
      </c>
      <c r="E13" s="13">
        <v>2770</v>
      </c>
      <c r="F13" s="13">
        <v>30000</v>
      </c>
      <c r="G13" s="18"/>
      <c r="H13" s="20"/>
      <c r="I13" s="21" t="e">
        <f t="shared" si="0"/>
        <v>#REF!</v>
      </c>
      <c r="J13" s="22" t="e">
        <f t="shared" si="1"/>
        <v>#REF!</v>
      </c>
      <c r="K13" s="23" t="e">
        <f t="shared" si="2"/>
        <v>#REF!</v>
      </c>
      <c r="L13" s="24" t="e">
        <f t="shared" si="3"/>
        <v>#REF!</v>
      </c>
      <c r="M13" s="1"/>
      <c r="N13" s="2"/>
      <c r="O13" s="2"/>
      <c r="P13" s="2"/>
    </row>
    <row r="14" spans="1:16" ht="15" customHeight="1">
      <c r="A14" s="1"/>
      <c r="B14" s="25" t="s">
        <v>52</v>
      </c>
      <c r="C14" s="11">
        <v>2021840</v>
      </c>
      <c r="D14" s="12" t="s">
        <v>56</v>
      </c>
      <c r="E14" s="13">
        <v>2780</v>
      </c>
      <c r="F14" s="13">
        <v>30000</v>
      </c>
      <c r="G14" s="18"/>
      <c r="H14" s="20"/>
      <c r="I14" s="21" t="e">
        <f t="shared" si="0"/>
        <v>#REF!</v>
      </c>
      <c r="J14" s="22" t="e">
        <f t="shared" si="1"/>
        <v>#REF!</v>
      </c>
      <c r="K14" s="23" t="e">
        <f t="shared" si="2"/>
        <v>#REF!</v>
      </c>
      <c r="L14" s="24" t="e">
        <f t="shared" si="3"/>
        <v>#REF!</v>
      </c>
      <c r="M14" s="1"/>
      <c r="N14" s="2"/>
      <c r="O14" s="2"/>
      <c r="P14" s="2"/>
    </row>
    <row r="15" spans="1:16" ht="15" customHeight="1">
      <c r="A15" s="1"/>
      <c r="B15" s="25" t="s">
        <v>52</v>
      </c>
      <c r="C15" s="11">
        <v>2021841</v>
      </c>
      <c r="D15" s="12" t="s">
        <v>57</v>
      </c>
      <c r="E15" s="13">
        <v>2560</v>
      </c>
      <c r="F15" s="13">
        <v>30000</v>
      </c>
      <c r="G15" s="18"/>
      <c r="H15" s="20"/>
      <c r="I15" s="21" t="e">
        <f t="shared" si="0"/>
        <v>#REF!</v>
      </c>
      <c r="J15" s="22" t="e">
        <f t="shared" si="1"/>
        <v>#REF!</v>
      </c>
      <c r="K15" s="23" t="e">
        <f t="shared" si="2"/>
        <v>#REF!</v>
      </c>
      <c r="L15" s="24" t="e">
        <f t="shared" si="3"/>
        <v>#REF!</v>
      </c>
      <c r="M15" s="1"/>
      <c r="N15" s="2"/>
      <c r="O15" s="2"/>
      <c r="P15" s="2"/>
    </row>
    <row r="16" spans="1:16" ht="15" customHeight="1">
      <c r="A16" s="1"/>
      <c r="B16" s="25" t="s">
        <v>52</v>
      </c>
      <c r="C16" s="11">
        <v>2102950</v>
      </c>
      <c r="D16" s="12" t="s">
        <v>58</v>
      </c>
      <c r="E16" s="13">
        <v>2564</v>
      </c>
      <c r="F16" s="13">
        <v>20000</v>
      </c>
      <c r="G16" s="18"/>
      <c r="H16" s="20"/>
      <c r="I16" s="21" t="e">
        <f t="shared" si="0"/>
        <v>#REF!</v>
      </c>
      <c r="J16" s="22" t="e">
        <f t="shared" si="1"/>
        <v>#REF!</v>
      </c>
      <c r="K16" s="23" t="e">
        <f t="shared" si="2"/>
        <v>#REF!</v>
      </c>
      <c r="L16" s="24" t="e">
        <f t="shared" si="3"/>
        <v>#REF!</v>
      </c>
      <c r="M16" s="1"/>
      <c r="N16" s="2"/>
      <c r="O16" s="2"/>
      <c r="P16" s="2"/>
    </row>
    <row r="17" spans="1:16" ht="15" customHeight="1">
      <c r="A17" s="1"/>
      <c r="B17" s="25" t="s">
        <v>52</v>
      </c>
      <c r="C17" s="11">
        <v>2021872</v>
      </c>
      <c r="D17" s="12" t="s">
        <v>11</v>
      </c>
      <c r="E17" s="13">
        <v>4620</v>
      </c>
      <c r="F17" s="13">
        <v>65000</v>
      </c>
      <c r="G17" s="18"/>
      <c r="H17" s="20"/>
      <c r="I17" s="21" t="e">
        <f t="shared" si="0"/>
        <v>#REF!</v>
      </c>
      <c r="J17" s="22" t="e">
        <f t="shared" si="1"/>
        <v>#REF!</v>
      </c>
      <c r="K17" s="23" t="e">
        <f t="shared" si="2"/>
        <v>#REF!</v>
      </c>
      <c r="L17" s="24" t="e">
        <f t="shared" si="3"/>
        <v>#REF!</v>
      </c>
      <c r="M17" s="1"/>
      <c r="N17" s="2"/>
      <c r="O17" s="2"/>
      <c r="P17" s="2"/>
    </row>
    <row r="18" spans="1:16" ht="15" customHeight="1">
      <c r="A18" s="1"/>
      <c r="B18" s="25" t="s">
        <v>52</v>
      </c>
      <c r="C18" s="11">
        <v>2021873</v>
      </c>
      <c r="D18" s="12" t="s">
        <v>12</v>
      </c>
      <c r="E18" s="13">
        <v>4500</v>
      </c>
      <c r="F18" s="13">
        <v>65000</v>
      </c>
      <c r="G18" s="18"/>
      <c r="H18" s="20"/>
      <c r="I18" s="21" t="e">
        <f t="shared" si="0"/>
        <v>#REF!</v>
      </c>
      <c r="J18" s="22" t="e">
        <f t="shared" si="1"/>
        <v>#REF!</v>
      </c>
      <c r="K18" s="23" t="e">
        <f t="shared" si="2"/>
        <v>#REF!</v>
      </c>
      <c r="L18" s="24" t="e">
        <f t="shared" si="3"/>
        <v>#REF!</v>
      </c>
      <c r="M18" s="1"/>
      <c r="N18" s="2"/>
      <c r="O18" s="2"/>
      <c r="P18" s="2"/>
    </row>
    <row r="19" spans="1:16" ht="15" customHeight="1">
      <c r="A19" s="1"/>
      <c r="B19" s="25" t="s">
        <v>52</v>
      </c>
      <c r="C19" s="11">
        <v>2021874</v>
      </c>
      <c r="D19" s="12" t="s">
        <v>59</v>
      </c>
      <c r="E19" s="13">
        <v>4130</v>
      </c>
      <c r="F19" s="13">
        <v>60000</v>
      </c>
      <c r="G19" s="18"/>
      <c r="H19" s="20"/>
      <c r="I19" s="21" t="e">
        <f t="shared" si="0"/>
        <v>#REF!</v>
      </c>
      <c r="J19" s="22" t="e">
        <f t="shared" si="1"/>
        <v>#REF!</v>
      </c>
      <c r="K19" s="23" t="e">
        <f t="shared" si="2"/>
        <v>#REF!</v>
      </c>
      <c r="L19" s="24" t="e">
        <f t="shared" si="3"/>
        <v>#REF!</v>
      </c>
      <c r="M19" s="1"/>
      <c r="N19" s="2"/>
      <c r="O19" s="2"/>
      <c r="P19" s="2"/>
    </row>
    <row r="20" spans="1:16" ht="15" customHeight="1">
      <c r="A20" s="1"/>
      <c r="B20" s="25" t="s">
        <v>52</v>
      </c>
      <c r="C20" s="11">
        <v>2021875</v>
      </c>
      <c r="D20" s="12" t="s">
        <v>13</v>
      </c>
      <c r="E20" s="13">
        <v>4760</v>
      </c>
      <c r="F20" s="13">
        <v>60000</v>
      </c>
      <c r="G20" s="18"/>
      <c r="H20" s="20"/>
      <c r="I20" s="21" t="e">
        <f t="shared" si="0"/>
        <v>#REF!</v>
      </c>
      <c r="J20" s="22" t="e">
        <f t="shared" si="1"/>
        <v>#REF!</v>
      </c>
      <c r="K20" s="23" t="e">
        <f t="shared" si="2"/>
        <v>#REF!</v>
      </c>
      <c r="L20" s="24" t="e">
        <f t="shared" si="3"/>
        <v>#REF!</v>
      </c>
      <c r="M20" s="1"/>
      <c r="N20" s="2"/>
      <c r="O20" s="2"/>
      <c r="P20" s="2"/>
    </row>
    <row r="21" spans="1:16" ht="15" customHeight="1">
      <c r="A21" s="1"/>
      <c r="B21" s="25" t="s">
        <v>52</v>
      </c>
      <c r="C21" s="11">
        <v>2021876</v>
      </c>
      <c r="D21" s="12" t="s">
        <v>14</v>
      </c>
      <c r="E21" s="13">
        <v>2340</v>
      </c>
      <c r="F21" s="13">
        <v>60000</v>
      </c>
      <c r="G21" s="18"/>
      <c r="H21" s="20"/>
      <c r="I21" s="21" t="e">
        <f t="shared" si="0"/>
        <v>#REF!</v>
      </c>
      <c r="J21" s="22" t="e">
        <f t="shared" si="1"/>
        <v>#REF!</v>
      </c>
      <c r="K21" s="23" t="e">
        <f t="shared" si="2"/>
        <v>#REF!</v>
      </c>
      <c r="L21" s="24" t="e">
        <f t="shared" si="3"/>
        <v>#REF!</v>
      </c>
      <c r="M21" s="1"/>
      <c r="N21" s="2"/>
      <c r="O21" s="2"/>
      <c r="P21" s="2"/>
    </row>
    <row r="22" spans="1:16" ht="15" customHeight="1">
      <c r="A22" s="1"/>
      <c r="B22" s="25" t="s">
        <v>52</v>
      </c>
      <c r="C22" s="11">
        <v>2021915</v>
      </c>
      <c r="D22" s="12" t="s">
        <v>15</v>
      </c>
      <c r="E22" s="13">
        <v>3290</v>
      </c>
      <c r="F22" s="13">
        <v>65000</v>
      </c>
      <c r="G22" s="18"/>
      <c r="H22" s="20"/>
      <c r="I22" s="21" t="e">
        <f t="shared" si="0"/>
        <v>#REF!</v>
      </c>
      <c r="J22" s="22" t="e">
        <f t="shared" si="1"/>
        <v>#REF!</v>
      </c>
      <c r="K22" s="23" t="e">
        <f t="shared" si="2"/>
        <v>#REF!</v>
      </c>
      <c r="L22" s="24" t="e">
        <f t="shared" si="3"/>
        <v>#REF!</v>
      </c>
      <c r="M22" s="1"/>
      <c r="N22" s="2"/>
      <c r="O22" s="2"/>
      <c r="P22" s="2"/>
    </row>
    <row r="23" spans="1:16" ht="15" customHeight="1">
      <c r="A23" s="1"/>
      <c r="B23" s="25" t="s">
        <v>52</v>
      </c>
      <c r="C23" s="11">
        <v>2021916</v>
      </c>
      <c r="D23" s="12" t="s">
        <v>16</v>
      </c>
      <c r="E23" s="13">
        <v>8170</v>
      </c>
      <c r="F23" s="13">
        <v>85000</v>
      </c>
      <c r="G23" s="18"/>
      <c r="H23" s="20"/>
      <c r="I23" s="21" t="e">
        <f t="shared" si="0"/>
        <v>#REF!</v>
      </c>
      <c r="J23" s="22" t="e">
        <f t="shared" si="1"/>
        <v>#REF!</v>
      </c>
      <c r="K23" s="23" t="e">
        <f t="shared" si="2"/>
        <v>#REF!</v>
      </c>
      <c r="L23" s="24" t="e">
        <f t="shared" si="3"/>
        <v>#REF!</v>
      </c>
      <c r="M23" s="1"/>
      <c r="N23" s="2"/>
      <c r="O23" s="2"/>
      <c r="P23" s="2"/>
    </row>
    <row r="24" spans="1:16" ht="15" customHeight="1">
      <c r="A24" s="1"/>
      <c r="B24" s="26" t="s">
        <v>17</v>
      </c>
      <c r="C24" s="11">
        <v>2022128</v>
      </c>
      <c r="D24" s="12" t="s">
        <v>18</v>
      </c>
      <c r="E24" s="13">
        <v>7120</v>
      </c>
      <c r="F24" s="13">
        <v>79000</v>
      </c>
      <c r="G24" s="18"/>
      <c r="H24" s="20"/>
      <c r="I24" s="21" t="e">
        <f t="shared" si="0"/>
        <v>#REF!</v>
      </c>
      <c r="J24" s="22" t="e">
        <f t="shared" si="1"/>
        <v>#REF!</v>
      </c>
      <c r="K24" s="23" t="e">
        <f t="shared" si="2"/>
        <v>#REF!</v>
      </c>
      <c r="L24" s="24" t="e">
        <f t="shared" si="3"/>
        <v>#REF!</v>
      </c>
      <c r="M24" s="1"/>
      <c r="N24" s="2"/>
      <c r="O24" s="2"/>
      <c r="P24" s="2"/>
    </row>
    <row r="25" spans="1:16" ht="15" customHeight="1">
      <c r="A25" s="1"/>
      <c r="B25" s="26" t="s">
        <v>60</v>
      </c>
      <c r="C25" s="11">
        <v>2102972</v>
      </c>
      <c r="D25" s="12" t="s">
        <v>61</v>
      </c>
      <c r="E25" s="13">
        <v>13800</v>
      </c>
      <c r="F25" s="13">
        <v>99000</v>
      </c>
      <c r="G25" s="18"/>
      <c r="H25" s="20"/>
      <c r="I25" s="21" t="e">
        <f t="shared" si="0"/>
        <v>#REF!</v>
      </c>
      <c r="J25" s="22" t="e">
        <f t="shared" si="1"/>
        <v>#REF!</v>
      </c>
      <c r="K25" s="23" t="e">
        <f t="shared" si="2"/>
        <v>#REF!</v>
      </c>
      <c r="L25" s="27" t="e">
        <f t="shared" si="3"/>
        <v>#REF!</v>
      </c>
      <c r="M25" s="1"/>
      <c r="N25" s="2"/>
      <c r="O25" s="2"/>
      <c r="P25" s="2"/>
    </row>
    <row r="26" spans="1:16" ht="15" customHeight="1">
      <c r="A26" s="1"/>
      <c r="B26" s="26" t="s">
        <v>60</v>
      </c>
      <c r="C26" s="11">
        <v>2022123</v>
      </c>
      <c r="D26" s="12" t="s">
        <v>62</v>
      </c>
      <c r="E26" s="13">
        <v>4350</v>
      </c>
      <c r="F26" s="13">
        <v>49000</v>
      </c>
      <c r="G26" s="18"/>
      <c r="H26" s="20"/>
      <c r="I26" s="21" t="e">
        <f t="shared" si="0"/>
        <v>#REF!</v>
      </c>
      <c r="J26" s="22" t="e">
        <f t="shared" si="1"/>
        <v>#REF!</v>
      </c>
      <c r="K26" s="23" t="e">
        <f t="shared" si="2"/>
        <v>#REF!</v>
      </c>
      <c r="L26" s="27" t="e">
        <f t="shared" si="3"/>
        <v>#REF!</v>
      </c>
      <c r="M26" s="1"/>
      <c r="N26" s="2"/>
      <c r="O26" s="2"/>
      <c r="P26" s="2"/>
    </row>
    <row r="27" spans="1:16" ht="15" customHeight="1">
      <c r="A27" s="1"/>
      <c r="B27" s="26" t="s">
        <v>60</v>
      </c>
      <c r="C27" s="11">
        <v>2022127</v>
      </c>
      <c r="D27" s="12" t="s">
        <v>19</v>
      </c>
      <c r="E27" s="13">
        <v>4590</v>
      </c>
      <c r="F27" s="13">
        <v>49000</v>
      </c>
      <c r="G27" s="18"/>
      <c r="H27" s="20"/>
      <c r="I27" s="21" t="e">
        <f t="shared" si="0"/>
        <v>#REF!</v>
      </c>
      <c r="J27" s="22" t="e">
        <f t="shared" si="1"/>
        <v>#REF!</v>
      </c>
      <c r="K27" s="23" t="e">
        <f t="shared" si="2"/>
        <v>#REF!</v>
      </c>
      <c r="L27" s="24" t="e">
        <f t="shared" si="3"/>
        <v>#REF!</v>
      </c>
      <c r="M27" s="1"/>
      <c r="N27" s="2"/>
      <c r="O27" s="2"/>
      <c r="P27" s="2"/>
    </row>
    <row r="28" spans="1:16" ht="15" customHeight="1">
      <c r="A28" s="1"/>
      <c r="B28" s="26" t="s">
        <v>60</v>
      </c>
      <c r="C28" s="11">
        <v>2022129</v>
      </c>
      <c r="D28" s="12" t="s">
        <v>63</v>
      </c>
      <c r="E28" s="13">
        <v>24800</v>
      </c>
      <c r="F28" s="13">
        <v>320000</v>
      </c>
      <c r="G28" s="18"/>
      <c r="H28" s="20"/>
      <c r="I28" s="21" t="e">
        <f t="shared" si="0"/>
        <v>#REF!</v>
      </c>
      <c r="J28" s="22" t="e">
        <f t="shared" si="1"/>
        <v>#REF!</v>
      </c>
      <c r="K28" s="23" t="e">
        <f t="shared" si="2"/>
        <v>#REF!</v>
      </c>
      <c r="L28" s="24" t="e">
        <f t="shared" si="3"/>
        <v>#REF!</v>
      </c>
      <c r="M28" s="1"/>
      <c r="N28" s="2"/>
      <c r="O28" s="2"/>
      <c r="P28" s="2"/>
    </row>
    <row r="29" spans="1:16" ht="15" customHeight="1">
      <c r="A29" s="1"/>
      <c r="B29" s="26" t="s">
        <v>64</v>
      </c>
      <c r="C29" s="11">
        <v>2102995</v>
      </c>
      <c r="D29" s="12" t="s">
        <v>65</v>
      </c>
      <c r="E29" s="13">
        <v>9120</v>
      </c>
      <c r="F29" s="13">
        <v>80000</v>
      </c>
      <c r="G29" s="18"/>
      <c r="H29" s="20"/>
      <c r="I29" s="21" t="e">
        <f t="shared" si="0"/>
        <v>#REF!</v>
      </c>
      <c r="J29" s="22" t="e">
        <f t="shared" si="1"/>
        <v>#REF!</v>
      </c>
      <c r="K29" s="23" t="e">
        <f t="shared" si="2"/>
        <v>#REF!</v>
      </c>
      <c r="L29" s="24" t="e">
        <f t="shared" si="3"/>
        <v>#REF!</v>
      </c>
      <c r="M29" s="1"/>
      <c r="N29" s="2"/>
      <c r="O29" s="2"/>
      <c r="P29" s="2"/>
    </row>
    <row r="30" spans="1:16" ht="15" customHeight="1">
      <c r="A30" s="1"/>
      <c r="B30" s="26" t="s">
        <v>66</v>
      </c>
      <c r="C30" s="11">
        <v>2015242</v>
      </c>
      <c r="D30" s="12" t="s">
        <v>67</v>
      </c>
      <c r="E30" s="13">
        <v>8630</v>
      </c>
      <c r="F30" s="13">
        <v>80000</v>
      </c>
      <c r="G30" s="18"/>
      <c r="H30" s="20"/>
      <c r="I30" s="21" t="e">
        <f t="shared" si="0"/>
        <v>#REF!</v>
      </c>
      <c r="J30" s="22" t="e">
        <f t="shared" si="1"/>
        <v>#REF!</v>
      </c>
      <c r="K30" s="23" t="e">
        <f t="shared" si="2"/>
        <v>#REF!</v>
      </c>
      <c r="L30" s="24" t="e">
        <f t="shared" si="3"/>
        <v>#REF!</v>
      </c>
      <c r="M30" s="1"/>
      <c r="N30" s="2"/>
      <c r="O30" s="2"/>
      <c r="P30" s="2"/>
    </row>
    <row r="31" spans="1:16" ht="15" customHeight="1">
      <c r="A31" s="1"/>
      <c r="B31" s="26" t="s">
        <v>66</v>
      </c>
      <c r="C31" s="11">
        <v>2022122</v>
      </c>
      <c r="D31" s="12" t="s">
        <v>68</v>
      </c>
      <c r="E31" s="13">
        <v>4240</v>
      </c>
      <c r="F31" s="13">
        <v>49000</v>
      </c>
      <c r="G31" s="18"/>
      <c r="H31" s="20"/>
      <c r="I31" s="21" t="e">
        <f t="shared" si="0"/>
        <v>#REF!</v>
      </c>
      <c r="J31" s="22" t="e">
        <f t="shared" si="1"/>
        <v>#REF!</v>
      </c>
      <c r="K31" s="23" t="e">
        <f t="shared" si="2"/>
        <v>#REF!</v>
      </c>
      <c r="L31" s="24" t="e">
        <f t="shared" si="3"/>
        <v>#REF!</v>
      </c>
      <c r="M31" s="1"/>
      <c r="N31" s="2"/>
      <c r="O31" s="2"/>
      <c r="P31" s="2"/>
    </row>
    <row r="32" spans="1:16" ht="15" customHeight="1">
      <c r="A32" s="1"/>
      <c r="B32" s="26" t="s">
        <v>66</v>
      </c>
      <c r="C32" s="11">
        <v>2022125</v>
      </c>
      <c r="D32" s="12" t="s">
        <v>20</v>
      </c>
      <c r="E32" s="13">
        <v>4880</v>
      </c>
      <c r="F32" s="13">
        <v>49000</v>
      </c>
      <c r="G32" s="18"/>
      <c r="H32" s="20"/>
      <c r="I32" s="21" t="e">
        <f t="shared" si="0"/>
        <v>#REF!</v>
      </c>
      <c r="J32" s="22" t="e">
        <f t="shared" si="1"/>
        <v>#REF!</v>
      </c>
      <c r="K32" s="23" t="e">
        <f t="shared" si="2"/>
        <v>#REF!</v>
      </c>
      <c r="L32" s="24" t="e">
        <f t="shared" si="3"/>
        <v>#REF!</v>
      </c>
      <c r="M32" s="1"/>
      <c r="N32" s="2"/>
      <c r="O32" s="2"/>
      <c r="P32" s="2"/>
    </row>
    <row r="33" spans="1:16" ht="15" customHeight="1">
      <c r="A33" s="1"/>
      <c r="B33" s="26" t="s">
        <v>69</v>
      </c>
      <c r="C33" s="11">
        <v>2022124</v>
      </c>
      <c r="D33" s="11" t="s">
        <v>70</v>
      </c>
      <c r="E33" s="13">
        <v>1770</v>
      </c>
      <c r="F33" s="13">
        <v>39000</v>
      </c>
      <c r="G33" s="18"/>
      <c r="H33" s="20"/>
      <c r="I33" s="21" t="e">
        <f t="shared" si="0"/>
        <v>#REF!</v>
      </c>
      <c r="J33" s="22" t="e">
        <f t="shared" si="1"/>
        <v>#REF!</v>
      </c>
      <c r="K33" s="23" t="e">
        <f t="shared" si="2"/>
        <v>#REF!</v>
      </c>
      <c r="L33" s="24" t="e">
        <f t="shared" si="3"/>
        <v>#REF!</v>
      </c>
      <c r="M33" s="1"/>
      <c r="N33" s="2"/>
      <c r="O33" s="2"/>
      <c r="P33" s="2"/>
    </row>
    <row r="34" spans="1:16" ht="15" customHeight="1">
      <c r="A34" s="1"/>
      <c r="B34" s="26" t="s">
        <v>69</v>
      </c>
      <c r="C34" s="11">
        <v>2022126</v>
      </c>
      <c r="D34" s="12" t="s">
        <v>21</v>
      </c>
      <c r="E34" s="13">
        <v>7610</v>
      </c>
      <c r="F34" s="13">
        <v>79000</v>
      </c>
      <c r="G34" s="18"/>
      <c r="H34" s="20"/>
      <c r="I34" s="21" t="e">
        <f t="shared" si="0"/>
        <v>#REF!</v>
      </c>
      <c r="J34" s="22" t="e">
        <f t="shared" si="1"/>
        <v>#REF!</v>
      </c>
      <c r="K34" s="23" t="e">
        <f t="shared" si="2"/>
        <v>#REF!</v>
      </c>
      <c r="L34" s="24" t="e">
        <f t="shared" si="3"/>
        <v>#REF!</v>
      </c>
      <c r="M34" s="1"/>
      <c r="N34" s="2"/>
      <c r="O34" s="2"/>
      <c r="P34" s="2"/>
    </row>
    <row r="35" spans="1:16" ht="15" customHeight="1">
      <c r="A35" s="1"/>
      <c r="B35" s="26" t="s">
        <v>69</v>
      </c>
      <c r="C35" s="11">
        <v>2025363</v>
      </c>
      <c r="D35" s="11" t="s">
        <v>71</v>
      </c>
      <c r="E35" s="13">
        <v>1260</v>
      </c>
      <c r="F35" s="13">
        <v>10000</v>
      </c>
      <c r="G35" s="18"/>
      <c r="H35" s="20"/>
      <c r="I35" s="21" t="e">
        <f t="shared" si="0"/>
        <v>#REF!</v>
      </c>
      <c r="J35" s="22" t="e">
        <f t="shared" si="1"/>
        <v>#REF!</v>
      </c>
      <c r="K35" s="23" t="e">
        <f t="shared" si="2"/>
        <v>#REF!</v>
      </c>
      <c r="L35" s="24" t="e">
        <f t="shared" si="3"/>
        <v>#REF!</v>
      </c>
      <c r="M35" s="1"/>
      <c r="N35" s="2"/>
      <c r="O35" s="2"/>
      <c r="P35" s="2"/>
    </row>
    <row r="36" spans="1:16" ht="15" customHeight="1">
      <c r="A36" s="1"/>
      <c r="B36" s="26" t="s">
        <v>72</v>
      </c>
      <c r="C36" s="11">
        <v>2022108</v>
      </c>
      <c r="D36" s="12" t="s">
        <v>73</v>
      </c>
      <c r="E36" s="13">
        <v>6000</v>
      </c>
      <c r="F36" s="13">
        <v>49000</v>
      </c>
      <c r="G36" s="18"/>
      <c r="H36" s="20"/>
      <c r="I36" s="21" t="e">
        <f t="shared" si="0"/>
        <v>#REF!</v>
      </c>
      <c r="J36" s="22" t="e">
        <f t="shared" si="1"/>
        <v>#REF!</v>
      </c>
      <c r="K36" s="23" t="e">
        <f t="shared" si="2"/>
        <v>#REF!</v>
      </c>
      <c r="L36" s="24" t="e">
        <f t="shared" si="3"/>
        <v>#REF!</v>
      </c>
      <c r="M36" s="1"/>
      <c r="N36" s="2"/>
      <c r="O36" s="2"/>
      <c r="P36" s="2"/>
    </row>
    <row r="37" spans="1:16" ht="15" customHeight="1">
      <c r="A37" s="1"/>
      <c r="B37" s="26" t="s">
        <v>74</v>
      </c>
      <c r="C37" s="11">
        <v>2022101</v>
      </c>
      <c r="D37" s="12" t="s">
        <v>75</v>
      </c>
      <c r="E37" s="13">
        <v>2650</v>
      </c>
      <c r="F37" s="13">
        <v>22000</v>
      </c>
      <c r="G37" s="18"/>
      <c r="H37" s="20"/>
      <c r="I37" s="21" t="e">
        <f t="shared" si="0"/>
        <v>#REF!</v>
      </c>
      <c r="J37" s="22" t="e">
        <f t="shared" si="1"/>
        <v>#REF!</v>
      </c>
      <c r="K37" s="23" t="e">
        <f t="shared" si="2"/>
        <v>#REF!</v>
      </c>
      <c r="L37" s="24" t="e">
        <f t="shared" si="3"/>
        <v>#REF!</v>
      </c>
      <c r="M37" s="1"/>
      <c r="N37" s="2"/>
      <c r="O37" s="2"/>
      <c r="P37" s="2"/>
    </row>
    <row r="38" spans="1:16" ht="15" customHeight="1">
      <c r="A38" s="1"/>
      <c r="B38" s="26" t="s">
        <v>74</v>
      </c>
      <c r="C38" s="11">
        <v>2024254</v>
      </c>
      <c r="D38" s="11" t="s">
        <v>76</v>
      </c>
      <c r="E38" s="13">
        <v>3000</v>
      </c>
      <c r="F38" s="13">
        <v>30000</v>
      </c>
      <c r="G38" s="18"/>
      <c r="H38" s="20"/>
      <c r="I38" s="21" t="e">
        <f t="shared" si="0"/>
        <v>#REF!</v>
      </c>
      <c r="J38" s="22" t="e">
        <f t="shared" si="1"/>
        <v>#REF!</v>
      </c>
      <c r="K38" s="23" t="e">
        <f t="shared" si="2"/>
        <v>#REF!</v>
      </c>
      <c r="L38" s="24" t="e">
        <f t="shared" si="3"/>
        <v>#REF!</v>
      </c>
      <c r="M38" s="1"/>
      <c r="N38" s="2"/>
      <c r="O38" s="2"/>
      <c r="P38" s="2"/>
    </row>
    <row r="39" spans="1:16" ht="15" customHeight="1">
      <c r="A39" s="1"/>
      <c r="B39" s="26" t="s">
        <v>74</v>
      </c>
      <c r="C39" s="11">
        <v>2022952</v>
      </c>
      <c r="D39" s="12" t="s">
        <v>77</v>
      </c>
      <c r="E39" s="13">
        <v>3340</v>
      </c>
      <c r="F39" s="13">
        <v>15500</v>
      </c>
      <c r="G39" s="18"/>
      <c r="H39" s="20"/>
      <c r="I39" s="21" t="e">
        <f t="shared" si="0"/>
        <v>#REF!</v>
      </c>
      <c r="J39" s="22" t="e">
        <f t="shared" si="1"/>
        <v>#REF!</v>
      </c>
      <c r="K39" s="23" t="e">
        <f t="shared" si="2"/>
        <v>#REF!</v>
      </c>
      <c r="L39" s="24" t="e">
        <f t="shared" si="3"/>
        <v>#REF!</v>
      </c>
      <c r="M39" s="1"/>
      <c r="N39" s="2"/>
      <c r="O39" s="2"/>
      <c r="P39" s="2"/>
    </row>
    <row r="40" spans="1:16" ht="15" customHeight="1">
      <c r="A40" s="1"/>
      <c r="B40" s="26" t="s">
        <v>74</v>
      </c>
      <c r="C40" s="11">
        <v>2022953</v>
      </c>
      <c r="D40" s="12" t="s">
        <v>78</v>
      </c>
      <c r="E40" s="13">
        <v>5400</v>
      </c>
      <c r="F40" s="13">
        <v>27000</v>
      </c>
      <c r="G40" s="18"/>
      <c r="H40" s="20"/>
      <c r="I40" s="21" t="e">
        <f t="shared" si="0"/>
        <v>#REF!</v>
      </c>
      <c r="J40" s="22" t="e">
        <f t="shared" si="1"/>
        <v>#REF!</v>
      </c>
      <c r="K40" s="23" t="e">
        <f t="shared" si="2"/>
        <v>#REF!</v>
      </c>
      <c r="L40" s="24" t="e">
        <f t="shared" si="3"/>
        <v>#REF!</v>
      </c>
      <c r="M40" s="1"/>
      <c r="N40" s="2"/>
      <c r="O40" s="2"/>
      <c r="P40" s="2"/>
    </row>
    <row r="41" spans="1:16" ht="15" customHeight="1">
      <c r="A41" s="1"/>
      <c r="B41" s="10" t="s">
        <v>79</v>
      </c>
      <c r="C41" s="11">
        <v>2023495</v>
      </c>
      <c r="D41" s="12" t="s">
        <v>80</v>
      </c>
      <c r="E41" s="13">
        <v>12420</v>
      </c>
      <c r="F41" s="13">
        <v>90000</v>
      </c>
      <c r="G41" s="18"/>
      <c r="H41" s="20"/>
      <c r="I41" s="21" t="e">
        <f t="shared" si="0"/>
        <v>#REF!</v>
      </c>
      <c r="J41" s="22" t="e">
        <f t="shared" si="1"/>
        <v>#REF!</v>
      </c>
      <c r="K41" s="23" t="e">
        <f t="shared" si="2"/>
        <v>#REF!</v>
      </c>
      <c r="L41" s="24" t="e">
        <f t="shared" si="3"/>
        <v>#REF!</v>
      </c>
      <c r="M41" s="1"/>
      <c r="N41" s="2"/>
      <c r="O41" s="2"/>
      <c r="P41" s="2"/>
    </row>
    <row r="42" spans="1:16" ht="15" customHeight="1">
      <c r="A42" s="1"/>
      <c r="B42" s="10" t="s">
        <v>79</v>
      </c>
      <c r="C42" s="11">
        <v>2102891</v>
      </c>
      <c r="D42" s="12" t="s">
        <v>81</v>
      </c>
      <c r="E42" s="13">
        <v>8100</v>
      </c>
      <c r="F42" s="13">
        <v>100000</v>
      </c>
      <c r="G42" s="18"/>
      <c r="H42" s="20"/>
      <c r="I42" s="21" t="e">
        <f t="shared" si="0"/>
        <v>#REF!</v>
      </c>
      <c r="J42" s="22" t="e">
        <f t="shared" si="1"/>
        <v>#REF!</v>
      </c>
      <c r="K42" s="23" t="e">
        <f t="shared" si="2"/>
        <v>#REF!</v>
      </c>
      <c r="L42" s="24" t="e">
        <f t="shared" si="3"/>
        <v>#REF!</v>
      </c>
      <c r="M42" s="1"/>
      <c r="N42" s="2"/>
      <c r="O42" s="2"/>
      <c r="P42" s="2"/>
    </row>
    <row r="43" spans="1:16" ht="15" customHeight="1">
      <c r="A43" s="1"/>
      <c r="B43" s="10" t="s">
        <v>79</v>
      </c>
      <c r="C43" s="11">
        <v>2025450</v>
      </c>
      <c r="D43" s="11" t="s">
        <v>82</v>
      </c>
      <c r="E43" s="13">
        <v>8312.5</v>
      </c>
      <c r="F43" s="13">
        <v>38000</v>
      </c>
      <c r="G43" s="18"/>
      <c r="H43" s="20"/>
      <c r="I43" s="21" t="e">
        <f t="shared" si="0"/>
        <v>#REF!</v>
      </c>
      <c r="J43" s="22" t="e">
        <f t="shared" si="1"/>
        <v>#REF!</v>
      </c>
      <c r="K43" s="23" t="e">
        <f t="shared" si="2"/>
        <v>#REF!</v>
      </c>
      <c r="L43" s="24" t="e">
        <f t="shared" si="3"/>
        <v>#REF!</v>
      </c>
      <c r="M43" s="1"/>
      <c r="N43" s="2"/>
      <c r="O43" s="2"/>
      <c r="P43" s="2"/>
    </row>
    <row r="44" spans="1:16" ht="15" customHeight="1">
      <c r="A44" s="1"/>
      <c r="B44" s="10" t="s">
        <v>79</v>
      </c>
      <c r="C44" s="11">
        <v>2024851</v>
      </c>
      <c r="D44" s="11" t="s">
        <v>83</v>
      </c>
      <c r="E44" s="13">
        <v>12350</v>
      </c>
      <c r="F44" s="13">
        <v>90000</v>
      </c>
      <c r="G44" s="18"/>
      <c r="H44" s="20"/>
      <c r="I44" s="21" t="e">
        <f t="shared" si="0"/>
        <v>#REF!</v>
      </c>
      <c r="J44" s="22" t="e">
        <f t="shared" si="1"/>
        <v>#REF!</v>
      </c>
      <c r="K44" s="23" t="e">
        <f t="shared" si="2"/>
        <v>#REF!</v>
      </c>
      <c r="L44" s="24" t="e">
        <f t="shared" si="3"/>
        <v>#REF!</v>
      </c>
      <c r="M44" s="1"/>
      <c r="N44" s="2"/>
      <c r="O44" s="2"/>
      <c r="P44" s="2"/>
    </row>
    <row r="45" spans="1:16" ht="15" customHeight="1">
      <c r="A45" s="1"/>
      <c r="B45" s="10" t="s">
        <v>79</v>
      </c>
      <c r="C45" s="28">
        <v>2102906</v>
      </c>
      <c r="D45" s="29" t="s">
        <v>84</v>
      </c>
      <c r="E45" s="30">
        <v>3000</v>
      </c>
      <c r="F45" s="30">
        <v>30000</v>
      </c>
      <c r="G45" s="18"/>
      <c r="H45" s="20"/>
      <c r="I45" s="21" t="e">
        <f t="shared" si="0"/>
        <v>#REF!</v>
      </c>
      <c r="J45" s="22" t="e">
        <f t="shared" si="1"/>
        <v>#REF!</v>
      </c>
      <c r="K45" s="23" t="e">
        <f t="shared" si="2"/>
        <v>#REF!</v>
      </c>
      <c r="L45" s="24" t="e">
        <f t="shared" si="3"/>
        <v>#REF!</v>
      </c>
      <c r="M45" s="1"/>
      <c r="N45" s="2"/>
      <c r="O45" s="2"/>
      <c r="P45" s="2"/>
    </row>
    <row r="46" spans="1:16" ht="15" customHeight="1">
      <c r="A46" s="1"/>
      <c r="B46" s="25" t="s">
        <v>85</v>
      </c>
      <c r="C46" s="11">
        <v>2102988</v>
      </c>
      <c r="D46" s="12" t="s">
        <v>86</v>
      </c>
      <c r="E46" s="13">
        <v>10000</v>
      </c>
      <c r="F46" s="13">
        <v>60000</v>
      </c>
      <c r="G46" s="18"/>
      <c r="H46" s="20"/>
      <c r="I46" s="21" t="e">
        <f t="shared" si="0"/>
        <v>#REF!</v>
      </c>
      <c r="J46" s="22" t="e">
        <f t="shared" si="1"/>
        <v>#REF!</v>
      </c>
      <c r="K46" s="23" t="e">
        <f t="shared" si="2"/>
        <v>#REF!</v>
      </c>
      <c r="L46" s="24" t="e">
        <f t="shared" si="3"/>
        <v>#REF!</v>
      </c>
      <c r="M46" s="1"/>
      <c r="N46" s="2"/>
      <c r="O46" s="2"/>
      <c r="P46" s="2"/>
    </row>
    <row r="47" spans="1:16" ht="15" customHeight="1">
      <c r="A47" s="1"/>
      <c r="B47" s="25" t="s">
        <v>87</v>
      </c>
      <c r="C47" s="11">
        <v>2102841</v>
      </c>
      <c r="D47" s="12" t="s">
        <v>88</v>
      </c>
      <c r="E47" s="13">
        <v>4200</v>
      </c>
      <c r="F47" s="13">
        <v>28000</v>
      </c>
      <c r="G47" s="18"/>
      <c r="H47" s="20"/>
      <c r="I47" s="21" t="e">
        <f t="shared" si="0"/>
        <v>#REF!</v>
      </c>
      <c r="J47" s="22" t="e">
        <f t="shared" si="1"/>
        <v>#REF!</v>
      </c>
      <c r="K47" s="23" t="e">
        <f t="shared" si="2"/>
        <v>#REF!</v>
      </c>
      <c r="L47" s="24" t="e">
        <f t="shared" si="3"/>
        <v>#REF!</v>
      </c>
      <c r="M47" s="1"/>
      <c r="N47" s="2"/>
      <c r="O47" s="2"/>
      <c r="P47" s="2"/>
    </row>
    <row r="48" spans="1:16" ht="15" customHeight="1">
      <c r="A48" s="1"/>
      <c r="B48" s="25" t="s">
        <v>87</v>
      </c>
      <c r="C48" s="11">
        <v>2102945</v>
      </c>
      <c r="D48" s="12" t="s">
        <v>89</v>
      </c>
      <c r="E48" s="13">
        <v>5110</v>
      </c>
      <c r="F48" s="13">
        <v>60000</v>
      </c>
      <c r="G48" s="18"/>
      <c r="H48" s="20"/>
      <c r="I48" s="21" t="e">
        <f t="shared" si="0"/>
        <v>#REF!</v>
      </c>
      <c r="J48" s="22" t="e">
        <f t="shared" si="1"/>
        <v>#REF!</v>
      </c>
      <c r="K48" s="23" t="e">
        <f t="shared" si="2"/>
        <v>#REF!</v>
      </c>
      <c r="L48" s="24" t="e">
        <f t="shared" si="3"/>
        <v>#REF!</v>
      </c>
      <c r="M48" s="1"/>
      <c r="N48" s="2"/>
      <c r="O48" s="2"/>
      <c r="P48" s="2"/>
    </row>
    <row r="49" spans="1:16" ht="15" customHeight="1">
      <c r="A49" s="1"/>
      <c r="B49" s="26" t="s">
        <v>90</v>
      </c>
      <c r="C49" s="11">
        <v>2022107</v>
      </c>
      <c r="D49" s="12" t="s">
        <v>23</v>
      </c>
      <c r="E49" s="13">
        <v>40000</v>
      </c>
      <c r="F49" s="13">
        <v>150000</v>
      </c>
      <c r="G49" s="18"/>
      <c r="H49" s="20"/>
      <c r="I49" s="21" t="e">
        <f t="shared" si="0"/>
        <v>#REF!</v>
      </c>
      <c r="J49" s="22" t="e">
        <f t="shared" si="1"/>
        <v>#REF!</v>
      </c>
      <c r="K49" s="23" t="e">
        <f t="shared" si="2"/>
        <v>#REF!</v>
      </c>
      <c r="L49" s="24" t="e">
        <f t="shared" si="3"/>
        <v>#REF!</v>
      </c>
      <c r="M49" s="1"/>
      <c r="N49" s="2"/>
      <c r="O49" s="2"/>
      <c r="P49" s="2"/>
    </row>
    <row r="50" spans="1:16" ht="15" customHeight="1">
      <c r="A50" s="1"/>
      <c r="B50" s="26" t="s">
        <v>90</v>
      </c>
      <c r="C50" s="11">
        <v>2022699</v>
      </c>
      <c r="D50" s="11" t="s">
        <v>91</v>
      </c>
      <c r="E50" s="13">
        <v>50550</v>
      </c>
      <c r="F50" s="13">
        <v>250000</v>
      </c>
      <c r="G50" s="18"/>
      <c r="H50" s="20"/>
      <c r="I50" s="21" t="e">
        <f t="shared" si="0"/>
        <v>#REF!</v>
      </c>
      <c r="J50" s="22" t="e">
        <f t="shared" si="1"/>
        <v>#REF!</v>
      </c>
      <c r="K50" s="23" t="e">
        <f t="shared" si="2"/>
        <v>#REF!</v>
      </c>
      <c r="L50" s="24" t="e">
        <f t="shared" si="3"/>
        <v>#REF!</v>
      </c>
      <c r="M50" s="1"/>
      <c r="N50" s="2"/>
      <c r="O50" s="2"/>
      <c r="P50" s="2"/>
    </row>
    <row r="51" spans="1:16" ht="15" customHeight="1">
      <c r="A51" s="1"/>
      <c r="B51" s="25" t="s">
        <v>90</v>
      </c>
      <c r="C51" s="11">
        <v>2025219</v>
      </c>
      <c r="D51" s="12" t="s">
        <v>26</v>
      </c>
      <c r="E51" s="13">
        <v>15000</v>
      </c>
      <c r="F51" s="13">
        <v>49000</v>
      </c>
      <c r="G51" s="18"/>
      <c r="H51" s="20"/>
      <c r="I51" s="21" t="e">
        <f t="shared" si="0"/>
        <v>#REF!</v>
      </c>
      <c r="J51" s="22" t="e">
        <f t="shared" si="1"/>
        <v>#REF!</v>
      </c>
      <c r="K51" s="23" t="e">
        <f t="shared" si="2"/>
        <v>#REF!</v>
      </c>
      <c r="L51" s="24" t="e">
        <f t="shared" si="3"/>
        <v>#REF!</v>
      </c>
      <c r="M51" s="1"/>
      <c r="N51" s="2"/>
      <c r="O51" s="2"/>
      <c r="P51" s="2"/>
    </row>
    <row r="52" spans="1:16" ht="15" customHeight="1">
      <c r="A52" s="1"/>
      <c r="B52" s="31" t="s">
        <v>90</v>
      </c>
      <c r="C52" s="11">
        <v>2022356</v>
      </c>
      <c r="D52" s="12" t="s">
        <v>27</v>
      </c>
      <c r="E52" s="13">
        <v>18200</v>
      </c>
      <c r="F52" s="13">
        <v>59000</v>
      </c>
      <c r="G52" s="18"/>
      <c r="H52" s="20"/>
      <c r="I52" s="21" t="e">
        <f t="shared" si="0"/>
        <v>#REF!</v>
      </c>
      <c r="J52" s="22" t="e">
        <f t="shared" si="1"/>
        <v>#REF!</v>
      </c>
      <c r="K52" s="23" t="e">
        <f t="shared" si="2"/>
        <v>#REF!</v>
      </c>
      <c r="L52" s="24" t="e">
        <f t="shared" si="3"/>
        <v>#REF!</v>
      </c>
      <c r="M52" s="1"/>
      <c r="N52" s="2"/>
      <c r="O52" s="2"/>
      <c r="P52" s="2"/>
    </row>
    <row r="53" spans="1:16" ht="15" customHeight="1">
      <c r="A53" s="1"/>
      <c r="B53" s="31" t="s">
        <v>90</v>
      </c>
      <c r="C53" s="11">
        <v>2025446</v>
      </c>
      <c r="D53" s="12" t="s">
        <v>92</v>
      </c>
      <c r="E53" s="13">
        <v>9800</v>
      </c>
      <c r="F53" s="13">
        <v>45000</v>
      </c>
      <c r="G53" s="18"/>
      <c r="H53" s="20"/>
      <c r="I53" s="21" t="e">
        <f t="shared" si="0"/>
        <v>#REF!</v>
      </c>
      <c r="J53" s="22" t="e">
        <f t="shared" si="1"/>
        <v>#REF!</v>
      </c>
      <c r="K53" s="23" t="e">
        <f t="shared" si="2"/>
        <v>#REF!</v>
      </c>
      <c r="L53" s="24" t="e">
        <f t="shared" si="3"/>
        <v>#REF!</v>
      </c>
      <c r="M53" s="1"/>
      <c r="N53" s="2"/>
      <c r="O53" s="2"/>
      <c r="P53" s="2"/>
    </row>
    <row r="54" spans="1:16" ht="15" customHeight="1">
      <c r="A54" s="1"/>
      <c r="B54" s="31" t="s">
        <v>90</v>
      </c>
      <c r="C54" s="11">
        <v>2022700</v>
      </c>
      <c r="D54" s="12" t="s">
        <v>28</v>
      </c>
      <c r="E54" s="13">
        <v>5800</v>
      </c>
      <c r="F54" s="13">
        <v>36000</v>
      </c>
      <c r="G54" s="18"/>
      <c r="H54" s="20"/>
      <c r="I54" s="21" t="e">
        <f t="shared" si="0"/>
        <v>#REF!</v>
      </c>
      <c r="J54" s="22" t="e">
        <f t="shared" si="1"/>
        <v>#REF!</v>
      </c>
      <c r="K54" s="23" t="e">
        <f t="shared" si="2"/>
        <v>#REF!</v>
      </c>
      <c r="L54" s="24" t="e">
        <f t="shared" si="3"/>
        <v>#REF!</v>
      </c>
      <c r="M54" s="1"/>
      <c r="N54" s="2"/>
      <c r="O54" s="2"/>
      <c r="P54" s="2"/>
    </row>
    <row r="55" spans="1:16" ht="15" customHeight="1">
      <c r="A55" s="1"/>
      <c r="B55" s="31" t="s">
        <v>90</v>
      </c>
      <c r="C55" s="11">
        <v>2022723</v>
      </c>
      <c r="D55" s="12" t="s">
        <v>29</v>
      </c>
      <c r="E55" s="13">
        <v>19800</v>
      </c>
      <c r="F55" s="13">
        <v>64000</v>
      </c>
      <c r="G55" s="18"/>
      <c r="H55" s="20"/>
      <c r="I55" s="21" t="e">
        <f t="shared" si="0"/>
        <v>#REF!</v>
      </c>
      <c r="J55" s="22" t="e">
        <f t="shared" si="1"/>
        <v>#REF!</v>
      </c>
      <c r="K55" s="23" t="e">
        <f t="shared" si="2"/>
        <v>#REF!</v>
      </c>
      <c r="L55" s="24" t="e">
        <f t="shared" si="3"/>
        <v>#REF!</v>
      </c>
      <c r="M55" s="1"/>
      <c r="N55" s="2"/>
      <c r="O55" s="2"/>
      <c r="P55" s="2"/>
    </row>
    <row r="56" spans="1:16" ht="15" customHeight="1">
      <c r="A56" s="1"/>
      <c r="B56" s="31" t="s">
        <v>90</v>
      </c>
      <c r="C56" s="11">
        <v>2022724</v>
      </c>
      <c r="D56" s="12" t="s">
        <v>30</v>
      </c>
      <c r="E56" s="13">
        <v>15000</v>
      </c>
      <c r="F56" s="13">
        <v>60000</v>
      </c>
      <c r="G56" s="18"/>
      <c r="H56" s="20"/>
      <c r="I56" s="21" t="e">
        <f t="shared" si="0"/>
        <v>#REF!</v>
      </c>
      <c r="J56" s="22" t="e">
        <f t="shared" si="1"/>
        <v>#REF!</v>
      </c>
      <c r="K56" s="23" t="e">
        <f t="shared" si="2"/>
        <v>#REF!</v>
      </c>
      <c r="L56" s="24" t="e">
        <f t="shared" si="3"/>
        <v>#REF!</v>
      </c>
      <c r="M56" s="1"/>
      <c r="N56" s="2"/>
      <c r="O56" s="2"/>
      <c r="P56" s="2"/>
    </row>
    <row r="57" spans="1:16" ht="15" customHeight="1">
      <c r="A57" s="1"/>
      <c r="B57" s="31" t="s">
        <v>90</v>
      </c>
      <c r="C57" s="11">
        <v>2022729</v>
      </c>
      <c r="D57" s="12" t="s">
        <v>31</v>
      </c>
      <c r="E57" s="13">
        <v>39790</v>
      </c>
      <c r="F57" s="13">
        <v>120000</v>
      </c>
      <c r="G57" s="18"/>
      <c r="H57" s="20"/>
      <c r="I57" s="21" t="e">
        <f t="shared" si="0"/>
        <v>#REF!</v>
      </c>
      <c r="J57" s="22" t="e">
        <f t="shared" si="1"/>
        <v>#REF!</v>
      </c>
      <c r="K57" s="23" t="e">
        <f t="shared" si="2"/>
        <v>#REF!</v>
      </c>
      <c r="L57" s="24" t="e">
        <f t="shared" si="3"/>
        <v>#REF!</v>
      </c>
      <c r="M57" s="1"/>
      <c r="N57" s="2"/>
      <c r="O57" s="2"/>
      <c r="P57" s="2"/>
    </row>
    <row r="58" spans="1:16" ht="15" customHeight="1">
      <c r="A58" s="1"/>
      <c r="B58" s="31" t="s">
        <v>90</v>
      </c>
      <c r="C58" s="11">
        <v>2103011</v>
      </c>
      <c r="D58" s="12" t="s">
        <v>39</v>
      </c>
      <c r="E58" s="32">
        <v>19800</v>
      </c>
      <c r="F58" s="32">
        <v>120000</v>
      </c>
      <c r="G58" s="18"/>
      <c r="H58" s="20"/>
      <c r="I58" s="21" t="e">
        <f t="shared" si="0"/>
        <v>#REF!</v>
      </c>
      <c r="J58" s="22" t="e">
        <f t="shared" si="1"/>
        <v>#REF!</v>
      </c>
      <c r="K58" s="23" t="e">
        <f t="shared" si="2"/>
        <v>#REF!</v>
      </c>
      <c r="L58" s="24" t="e">
        <f t="shared" si="3"/>
        <v>#REF!</v>
      </c>
      <c r="M58" s="1"/>
      <c r="N58" s="2"/>
      <c r="O58" s="2"/>
      <c r="P58" s="2"/>
    </row>
    <row r="59" spans="1:16" ht="15" customHeight="1">
      <c r="A59" s="1"/>
      <c r="B59" s="31" t="s">
        <v>90</v>
      </c>
      <c r="C59" s="11">
        <v>2022730</v>
      </c>
      <c r="D59" s="12" t="s">
        <v>32</v>
      </c>
      <c r="E59" s="13">
        <v>26100</v>
      </c>
      <c r="F59" s="13">
        <v>129000</v>
      </c>
      <c r="G59" s="18"/>
      <c r="H59" s="20"/>
      <c r="I59" s="21" t="e">
        <f t="shared" si="0"/>
        <v>#REF!</v>
      </c>
      <c r="J59" s="22" t="e">
        <f t="shared" si="1"/>
        <v>#REF!</v>
      </c>
      <c r="K59" s="23" t="e">
        <f t="shared" si="2"/>
        <v>#REF!</v>
      </c>
      <c r="L59" s="24" t="e">
        <f t="shared" si="3"/>
        <v>#REF!</v>
      </c>
      <c r="M59" s="1"/>
      <c r="N59" s="2"/>
      <c r="O59" s="2"/>
      <c r="P59" s="2"/>
    </row>
    <row r="60" spans="1:16" ht="15" customHeight="1">
      <c r="A60" s="1"/>
      <c r="B60" s="31" t="s">
        <v>90</v>
      </c>
      <c r="C60" s="11">
        <v>2022745</v>
      </c>
      <c r="D60" s="12" t="s">
        <v>33</v>
      </c>
      <c r="E60" s="13">
        <v>16800</v>
      </c>
      <c r="F60" s="13">
        <v>115000</v>
      </c>
      <c r="G60" s="33"/>
      <c r="H60" s="34"/>
      <c r="I60" s="35" t="e">
        <f t="shared" si="0"/>
        <v>#REF!</v>
      </c>
      <c r="J60" s="36" t="e">
        <f t="shared" si="1"/>
        <v>#REF!</v>
      </c>
      <c r="K60" s="23" t="e">
        <f t="shared" si="2"/>
        <v>#REF!</v>
      </c>
      <c r="L60" s="24" t="e">
        <f t="shared" si="3"/>
        <v>#REF!</v>
      </c>
      <c r="M60" s="1"/>
      <c r="N60" s="2"/>
      <c r="O60" s="2"/>
      <c r="P60" s="2"/>
    </row>
    <row r="61" spans="1:16" ht="15" customHeight="1">
      <c r="A61" s="1"/>
      <c r="B61" s="31" t="s">
        <v>90</v>
      </c>
      <c r="C61" s="11">
        <v>2025538</v>
      </c>
      <c r="D61" s="12" t="s">
        <v>35</v>
      </c>
      <c r="E61" s="32">
        <v>29600</v>
      </c>
      <c r="F61" s="32">
        <v>99000</v>
      </c>
      <c r="G61" s="33"/>
      <c r="H61" s="34"/>
      <c r="I61" s="35" t="e">
        <f t="shared" si="0"/>
        <v>#REF!</v>
      </c>
      <c r="J61" s="36" t="e">
        <f t="shared" si="1"/>
        <v>#REF!</v>
      </c>
      <c r="K61" s="23" t="e">
        <f t="shared" si="2"/>
        <v>#REF!</v>
      </c>
      <c r="L61" s="24" t="e">
        <f t="shared" si="3"/>
        <v>#REF!</v>
      </c>
      <c r="M61" s="1"/>
      <c r="N61" s="2"/>
      <c r="O61" s="2"/>
      <c r="P61" s="2"/>
    </row>
    <row r="62" spans="1:16" ht="15" customHeight="1">
      <c r="A62" s="1"/>
      <c r="B62" s="31" t="s">
        <v>90</v>
      </c>
      <c r="C62" s="11">
        <v>2023739</v>
      </c>
      <c r="D62" s="11" t="s">
        <v>37</v>
      </c>
      <c r="E62" s="32">
        <v>17700</v>
      </c>
      <c r="F62" s="32">
        <v>72000</v>
      </c>
      <c r="G62" s="1"/>
      <c r="H62" s="1"/>
      <c r="I62" s="35" t="e">
        <f t="shared" si="0"/>
        <v>#REF!</v>
      </c>
      <c r="J62" s="3" t="e">
        <f t="shared" si="1"/>
        <v>#REF!</v>
      </c>
      <c r="K62" s="23" t="e">
        <f t="shared" si="2"/>
        <v>#REF!</v>
      </c>
      <c r="L62" s="37" t="e">
        <f t="shared" si="3"/>
        <v>#REF!</v>
      </c>
      <c r="M62" s="1"/>
      <c r="N62" s="1"/>
      <c r="O62" s="2"/>
      <c r="P62" s="2"/>
    </row>
    <row r="63" spans="1:16" ht="15" customHeight="1">
      <c r="A63" s="1"/>
      <c r="B63" s="10" t="s">
        <v>93</v>
      </c>
      <c r="C63" s="11">
        <v>2022099</v>
      </c>
      <c r="D63" s="12" t="s">
        <v>25</v>
      </c>
      <c r="E63" s="13">
        <v>10900</v>
      </c>
      <c r="F63" s="13">
        <v>50000</v>
      </c>
      <c r="G63" s="33"/>
      <c r="H63" s="34"/>
      <c r="I63" s="35" t="e">
        <f t="shared" si="0"/>
        <v>#REF!</v>
      </c>
      <c r="J63" s="36" t="e">
        <f t="shared" si="1"/>
        <v>#REF!</v>
      </c>
      <c r="K63" s="23" t="e">
        <f t="shared" si="2"/>
        <v>#REF!</v>
      </c>
      <c r="L63" s="24" t="e">
        <f t="shared" si="3"/>
        <v>#REF!</v>
      </c>
      <c r="M63" s="5"/>
      <c r="N63" s="2"/>
      <c r="O63" s="2"/>
      <c r="P63" s="2"/>
    </row>
    <row r="64" spans="1:16" ht="15" customHeight="1">
      <c r="A64" s="1"/>
      <c r="B64" s="10" t="s">
        <v>93</v>
      </c>
      <c r="C64" s="11">
        <v>2025900</v>
      </c>
      <c r="D64" s="12" t="s">
        <v>94</v>
      </c>
      <c r="E64" s="13">
        <v>8100</v>
      </c>
      <c r="F64" s="13">
        <v>36000</v>
      </c>
      <c r="G64" s="1"/>
      <c r="H64" s="1"/>
      <c r="I64" s="35" t="e">
        <f t="shared" si="0"/>
        <v>#REF!</v>
      </c>
      <c r="J64" s="3" t="e">
        <f t="shared" si="1"/>
        <v>#REF!</v>
      </c>
      <c r="K64" s="23" t="e">
        <f t="shared" si="2"/>
        <v>#REF!</v>
      </c>
      <c r="L64" s="37" t="e">
        <f t="shared" si="3"/>
        <v>#REF!</v>
      </c>
      <c r="M64" s="1"/>
      <c r="N64" s="1"/>
      <c r="O64" s="2"/>
      <c r="P64" s="2"/>
    </row>
    <row r="65" spans="1:16" ht="15" customHeight="1">
      <c r="A65" s="1"/>
      <c r="B65" s="10" t="s">
        <v>93</v>
      </c>
      <c r="C65" s="11">
        <v>2025901</v>
      </c>
      <c r="D65" s="12" t="s">
        <v>95</v>
      </c>
      <c r="E65" s="13">
        <v>8600</v>
      </c>
      <c r="F65" s="13">
        <v>38000</v>
      </c>
      <c r="G65" s="33"/>
      <c r="H65" s="34"/>
      <c r="I65" s="35" t="e">
        <f t="shared" si="0"/>
        <v>#REF!</v>
      </c>
      <c r="J65" s="36" t="e">
        <f t="shared" si="1"/>
        <v>#REF!</v>
      </c>
      <c r="K65" s="23" t="e">
        <f t="shared" si="2"/>
        <v>#REF!</v>
      </c>
      <c r="L65" s="24" t="e">
        <f t="shared" si="3"/>
        <v>#REF!</v>
      </c>
      <c r="M65" s="1"/>
      <c r="N65" s="2"/>
      <c r="O65" s="2"/>
      <c r="P65" s="2"/>
    </row>
    <row r="66" spans="1:16" ht="15" customHeight="1">
      <c r="A66" s="1"/>
      <c r="B66" s="10" t="s">
        <v>60</v>
      </c>
      <c r="C66" s="11">
        <v>2022609</v>
      </c>
      <c r="D66" s="12" t="s">
        <v>38</v>
      </c>
      <c r="E66" s="32">
        <v>12720</v>
      </c>
      <c r="F66" s="32">
        <v>80000</v>
      </c>
      <c r="G66" s="18"/>
      <c r="H66" s="20"/>
      <c r="I66" s="21" t="e">
        <f t="shared" si="0"/>
        <v>#REF!</v>
      </c>
      <c r="J66" s="22" t="e">
        <f t="shared" si="1"/>
        <v>#REF!</v>
      </c>
      <c r="K66" s="23" t="e">
        <f t="shared" si="2"/>
        <v>#REF!</v>
      </c>
      <c r="L66" s="24" t="e">
        <f t="shared" si="3"/>
        <v>#REF!</v>
      </c>
      <c r="M66" s="1"/>
      <c r="N66" s="2"/>
      <c r="O66" s="2"/>
      <c r="P66" s="2"/>
    </row>
    <row r="67" spans="1:16" ht="15" customHeight="1">
      <c r="A67" s="1"/>
      <c r="B67" s="10" t="s">
        <v>96</v>
      </c>
      <c r="C67" s="11">
        <v>2021870</v>
      </c>
      <c r="D67" s="12" t="s">
        <v>97</v>
      </c>
      <c r="E67" s="13">
        <v>19000</v>
      </c>
      <c r="F67" s="13">
        <v>240000</v>
      </c>
      <c r="G67" s="18"/>
      <c r="H67" s="20"/>
      <c r="I67" s="21" t="e">
        <f t="shared" si="0"/>
        <v>#REF!</v>
      </c>
      <c r="J67" s="22" t="e">
        <f t="shared" si="1"/>
        <v>#REF!</v>
      </c>
      <c r="K67" s="23" t="e">
        <f t="shared" si="2"/>
        <v>#REF!</v>
      </c>
      <c r="L67" s="24" t="e">
        <f t="shared" si="3"/>
        <v>#REF!</v>
      </c>
      <c r="M67" s="1"/>
      <c r="N67" s="2"/>
      <c r="O67" s="2"/>
      <c r="P67" s="2"/>
    </row>
    <row r="68" spans="1:16" ht="15" customHeight="1">
      <c r="A68" s="1"/>
      <c r="B68" s="10" t="s">
        <v>98</v>
      </c>
      <c r="C68" s="11">
        <v>1019667</v>
      </c>
      <c r="D68" s="12" t="s">
        <v>99</v>
      </c>
      <c r="E68" s="13">
        <v>534</v>
      </c>
      <c r="F68" s="13">
        <v>3000</v>
      </c>
      <c r="G68" s="18"/>
      <c r="H68" s="20"/>
      <c r="I68" s="21" t="e">
        <f t="shared" si="0"/>
        <v>#REF!</v>
      </c>
      <c r="J68" s="22" t="e">
        <f t="shared" si="1"/>
        <v>#REF!</v>
      </c>
      <c r="K68" s="23" t="e">
        <f t="shared" si="2"/>
        <v>#REF!</v>
      </c>
      <c r="L68" s="24" t="e">
        <f t="shared" si="3"/>
        <v>#REF!</v>
      </c>
      <c r="M68" s="1"/>
      <c r="N68" s="2"/>
      <c r="O68" s="2"/>
      <c r="P68" s="2"/>
    </row>
    <row r="69" spans="1:16" ht="15" customHeight="1">
      <c r="A69" s="1"/>
      <c r="B69" s="10" t="s">
        <v>98</v>
      </c>
      <c r="C69" s="11">
        <v>1019668</v>
      </c>
      <c r="D69" s="12" t="s">
        <v>100</v>
      </c>
      <c r="E69" s="13">
        <v>524</v>
      </c>
      <c r="F69" s="13">
        <v>3000</v>
      </c>
      <c r="G69" s="18"/>
      <c r="H69" s="20"/>
      <c r="I69" s="21" t="e">
        <f t="shared" si="0"/>
        <v>#REF!</v>
      </c>
      <c r="J69" s="22" t="e">
        <f t="shared" si="1"/>
        <v>#REF!</v>
      </c>
      <c r="K69" s="23" t="e">
        <f t="shared" si="2"/>
        <v>#REF!</v>
      </c>
      <c r="L69" s="24" t="e">
        <f t="shared" si="3"/>
        <v>#REF!</v>
      </c>
      <c r="M69" s="1"/>
      <c r="N69" s="2"/>
      <c r="O69" s="2"/>
      <c r="P69" s="2"/>
    </row>
    <row r="70" spans="1:16" ht="15" customHeight="1">
      <c r="A70" s="1"/>
      <c r="B70" s="10" t="s">
        <v>98</v>
      </c>
      <c r="C70" s="11">
        <v>1020426</v>
      </c>
      <c r="D70" s="12" t="s">
        <v>101</v>
      </c>
      <c r="E70" s="13">
        <v>602</v>
      </c>
      <c r="F70" s="13">
        <v>3000</v>
      </c>
      <c r="G70" s="18"/>
      <c r="H70" s="20"/>
      <c r="I70" s="21" t="e">
        <f t="shared" si="0"/>
        <v>#REF!</v>
      </c>
      <c r="J70" s="22" t="e">
        <f t="shared" si="1"/>
        <v>#REF!</v>
      </c>
      <c r="K70" s="23" t="e">
        <f t="shared" si="2"/>
        <v>#REF!</v>
      </c>
      <c r="L70" s="24" t="e">
        <f t="shared" si="3"/>
        <v>#REF!</v>
      </c>
      <c r="M70" s="1"/>
      <c r="N70" s="2"/>
      <c r="O70" s="2"/>
      <c r="P70" s="2"/>
    </row>
    <row r="71" spans="1:16" ht="15" customHeight="1">
      <c r="A71" s="1"/>
      <c r="B71" s="10" t="s">
        <v>98</v>
      </c>
      <c r="C71" s="11">
        <v>1020427</v>
      </c>
      <c r="D71" s="12" t="s">
        <v>102</v>
      </c>
      <c r="E71" s="13">
        <v>601</v>
      </c>
      <c r="F71" s="13">
        <v>3000</v>
      </c>
      <c r="G71" s="18"/>
      <c r="H71" s="20"/>
      <c r="I71" s="38" t="e">
        <f t="shared" si="0"/>
        <v>#REF!</v>
      </c>
      <c r="J71" s="39" t="e">
        <f t="shared" si="1"/>
        <v>#REF!</v>
      </c>
      <c r="K71" s="23" t="e">
        <f t="shared" si="2"/>
        <v>#REF!</v>
      </c>
      <c r="L71" s="24" t="e">
        <f t="shared" si="3"/>
        <v>#REF!</v>
      </c>
      <c r="M71" s="1"/>
      <c r="N71" s="2"/>
      <c r="O71" s="2"/>
      <c r="P71" s="2"/>
    </row>
    <row r="72" spans="1:16" ht="15" customHeight="1">
      <c r="A72" s="1"/>
      <c r="B72" s="10" t="s">
        <v>98</v>
      </c>
      <c r="C72" s="11">
        <v>1020428</v>
      </c>
      <c r="D72" s="12" t="s">
        <v>103</v>
      </c>
      <c r="E72" s="13">
        <v>570</v>
      </c>
      <c r="F72" s="13">
        <v>3000</v>
      </c>
      <c r="G72" s="18"/>
      <c r="H72" s="20"/>
      <c r="I72" s="38" t="e">
        <f t="shared" si="0"/>
        <v>#REF!</v>
      </c>
      <c r="J72" s="39" t="e">
        <f t="shared" si="1"/>
        <v>#REF!</v>
      </c>
      <c r="K72" s="23" t="e">
        <f t="shared" si="2"/>
        <v>#REF!</v>
      </c>
      <c r="L72" s="24" t="e">
        <f t="shared" si="3"/>
        <v>#REF!</v>
      </c>
      <c r="M72" s="1"/>
      <c r="N72" s="2"/>
      <c r="O72" s="2"/>
      <c r="P72" s="2"/>
    </row>
    <row r="73" spans="1:16" ht="15" customHeight="1">
      <c r="A73" s="1"/>
      <c r="B73" s="10" t="s">
        <v>98</v>
      </c>
      <c r="C73" s="40">
        <v>2025884</v>
      </c>
      <c r="D73" s="41" t="s">
        <v>104</v>
      </c>
      <c r="E73" s="18">
        <v>267</v>
      </c>
      <c r="F73" s="18">
        <v>1500</v>
      </c>
      <c r="G73" s="18"/>
      <c r="H73" s="20"/>
      <c r="I73" s="38" t="e">
        <f t="shared" si="0"/>
        <v>#REF!</v>
      </c>
      <c r="J73" s="39" t="e">
        <f t="shared" si="1"/>
        <v>#REF!</v>
      </c>
      <c r="K73" s="23" t="e">
        <f t="shared" si="2"/>
        <v>#REF!</v>
      </c>
      <c r="L73" s="24" t="e">
        <f t="shared" si="3"/>
        <v>#REF!</v>
      </c>
      <c r="M73" s="1"/>
      <c r="N73" s="2"/>
      <c r="O73" s="2"/>
      <c r="P73" s="2"/>
    </row>
    <row r="74" spans="1:16" ht="15" customHeight="1">
      <c r="A74" s="1"/>
      <c r="B74" s="10" t="s">
        <v>98</v>
      </c>
      <c r="C74" s="40">
        <v>2025890</v>
      </c>
      <c r="D74" s="41" t="s">
        <v>105</v>
      </c>
      <c r="E74" s="18">
        <v>267</v>
      </c>
      <c r="F74" s="18">
        <v>1500</v>
      </c>
      <c r="G74" s="18"/>
      <c r="H74" s="20"/>
      <c r="I74" s="21" t="e">
        <f t="shared" si="0"/>
        <v>#REF!</v>
      </c>
      <c r="J74" s="22" t="e">
        <f t="shared" si="1"/>
        <v>#REF!</v>
      </c>
      <c r="K74" s="23" t="e">
        <f t="shared" si="2"/>
        <v>#REF!</v>
      </c>
      <c r="L74" s="24" t="e">
        <f t="shared" si="3"/>
        <v>#REF!</v>
      </c>
      <c r="M74" s="1"/>
      <c r="N74" s="2"/>
      <c r="O74" s="2"/>
      <c r="P74" s="2"/>
    </row>
    <row r="75" spans="1:16" ht="15" customHeight="1">
      <c r="A75" s="1"/>
      <c r="B75" s="10" t="s">
        <v>98</v>
      </c>
      <c r="C75" s="40">
        <v>2025958</v>
      </c>
      <c r="D75" s="41" t="s">
        <v>106</v>
      </c>
      <c r="E75" s="18">
        <f>334*16</f>
        <v>5344</v>
      </c>
      <c r="F75" s="18">
        <f>2000*16</f>
        <v>32000</v>
      </c>
      <c r="G75" s="18"/>
      <c r="H75" s="20"/>
      <c r="I75" s="21" t="e">
        <f t="shared" si="0"/>
        <v>#REF!</v>
      </c>
      <c r="J75" s="22" t="e">
        <f t="shared" si="1"/>
        <v>#REF!</v>
      </c>
      <c r="K75" s="23" t="e">
        <f t="shared" si="2"/>
        <v>#REF!</v>
      </c>
      <c r="L75" s="24" t="e">
        <f t="shared" si="3"/>
        <v>#REF!</v>
      </c>
      <c r="M75" s="1"/>
      <c r="N75" s="2"/>
      <c r="O75" s="2"/>
      <c r="P75" s="2"/>
    </row>
    <row r="76" spans="1:16" ht="15" customHeight="1">
      <c r="A76" s="1"/>
      <c r="B76" s="10" t="s">
        <v>98</v>
      </c>
      <c r="C76" s="40">
        <v>2025568</v>
      </c>
      <c r="D76" s="40" t="s">
        <v>107</v>
      </c>
      <c r="E76" s="18">
        <v>7450</v>
      </c>
      <c r="F76" s="18">
        <v>45000</v>
      </c>
      <c r="G76" s="18"/>
      <c r="H76" s="20"/>
      <c r="I76" s="21" t="e">
        <f t="shared" si="0"/>
        <v>#REF!</v>
      </c>
      <c r="J76" s="22" t="e">
        <f t="shared" si="1"/>
        <v>#REF!</v>
      </c>
      <c r="K76" s="23" t="e">
        <f t="shared" si="2"/>
        <v>#REF!</v>
      </c>
      <c r="L76" s="24" t="e">
        <f t="shared" si="3"/>
        <v>#REF!</v>
      </c>
      <c r="M76" s="1"/>
      <c r="N76" s="2"/>
      <c r="O76" s="2"/>
      <c r="P76" s="2"/>
    </row>
    <row r="77" spans="1:16" ht="15" customHeight="1">
      <c r="A77" s="1"/>
      <c r="B77" s="10" t="s">
        <v>98</v>
      </c>
      <c r="C77" s="40">
        <v>2025569</v>
      </c>
      <c r="D77" s="40" t="s">
        <v>108</v>
      </c>
      <c r="E77" s="18">
        <v>7450</v>
      </c>
      <c r="F77" s="18">
        <v>45000</v>
      </c>
      <c r="G77" s="18"/>
      <c r="H77" s="20"/>
      <c r="I77" s="21" t="e">
        <f t="shared" si="0"/>
        <v>#REF!</v>
      </c>
      <c r="J77" s="17" t="e">
        <f t="shared" si="1"/>
        <v>#REF!</v>
      </c>
      <c r="K77" s="23" t="e">
        <f t="shared" si="2"/>
        <v>#REF!</v>
      </c>
      <c r="L77" s="24" t="e">
        <f t="shared" si="3"/>
        <v>#REF!</v>
      </c>
      <c r="M77" s="1"/>
      <c r="N77" s="2"/>
      <c r="O77" s="2"/>
      <c r="P77" s="2"/>
    </row>
    <row r="78" spans="1:16" ht="15" customHeight="1">
      <c r="A78" s="1"/>
      <c r="B78" s="42" t="s">
        <v>40</v>
      </c>
      <c r="C78" s="43">
        <v>2018401</v>
      </c>
      <c r="D78" s="44" t="s">
        <v>41</v>
      </c>
      <c r="E78" s="45">
        <v>27000</v>
      </c>
      <c r="F78" s="45">
        <v>250000</v>
      </c>
      <c r="G78" s="46"/>
      <c r="H78" s="47"/>
      <c r="I78" s="48" t="e">
        <f t="shared" si="0"/>
        <v>#REF!</v>
      </c>
      <c r="J78" s="49" t="e">
        <f t="shared" si="1"/>
        <v>#REF!</v>
      </c>
      <c r="K78" s="50" t="e">
        <f t="shared" si="2"/>
        <v>#REF!</v>
      </c>
      <c r="L78" s="51" t="e">
        <f t="shared" si="3"/>
        <v>#REF!</v>
      </c>
      <c r="M78" s="1"/>
      <c r="N78" s="2"/>
      <c r="O78" s="2"/>
      <c r="P78" s="2"/>
    </row>
    <row r="79" spans="1:16" ht="15" customHeight="1">
      <c r="A79" s="1"/>
      <c r="B79" s="52" t="s">
        <v>60</v>
      </c>
      <c r="C79" s="53">
        <v>2014660</v>
      </c>
      <c r="D79" s="54" t="s">
        <v>61</v>
      </c>
      <c r="E79" s="55">
        <v>13800</v>
      </c>
      <c r="F79" s="55">
        <v>99000</v>
      </c>
      <c r="G79" s="55"/>
      <c r="H79" s="56"/>
      <c r="I79" s="57" t="e">
        <f t="shared" si="0"/>
        <v>#REF!</v>
      </c>
      <c r="J79" s="58" t="e">
        <f t="shared" si="1"/>
        <v>#REF!</v>
      </c>
      <c r="K79" s="59" t="e">
        <f t="shared" si="2"/>
        <v>#REF!</v>
      </c>
      <c r="L79" s="60" t="e">
        <f t="shared" si="3"/>
        <v>#REF!</v>
      </c>
      <c r="M79" s="1"/>
      <c r="N79" s="2"/>
      <c r="O79" s="2"/>
      <c r="P79" s="2"/>
    </row>
    <row r="80" spans="1:16" ht="15" customHeight="1">
      <c r="A80" s="1"/>
      <c r="B80" s="52" t="s">
        <v>64</v>
      </c>
      <c r="C80" s="53">
        <v>2015818</v>
      </c>
      <c r="D80" s="54" t="s">
        <v>65</v>
      </c>
      <c r="E80" s="55">
        <v>9120</v>
      </c>
      <c r="F80" s="55">
        <v>80000</v>
      </c>
      <c r="G80" s="55"/>
      <c r="H80" s="56"/>
      <c r="I80" s="57" t="e">
        <f t="shared" si="0"/>
        <v>#REF!</v>
      </c>
      <c r="J80" s="58" t="e">
        <f t="shared" si="1"/>
        <v>#REF!</v>
      </c>
      <c r="K80" s="59" t="e">
        <f t="shared" si="2"/>
        <v>#REF!</v>
      </c>
      <c r="L80" s="60" t="e">
        <f t="shared" si="3"/>
        <v>#REF!</v>
      </c>
      <c r="M80" s="1"/>
      <c r="N80" s="2"/>
      <c r="O80" s="2"/>
      <c r="P80" s="2"/>
    </row>
    <row r="81" spans="1:16" ht="15" customHeight="1">
      <c r="A81" s="1"/>
      <c r="B81" s="52" t="s">
        <v>72</v>
      </c>
      <c r="C81" s="53">
        <v>2017611</v>
      </c>
      <c r="D81" s="54" t="s">
        <v>73</v>
      </c>
      <c r="E81" s="55">
        <v>6000</v>
      </c>
      <c r="F81" s="55">
        <v>49000</v>
      </c>
      <c r="G81" s="55"/>
      <c r="H81" s="56"/>
      <c r="I81" s="57" t="e">
        <f t="shared" si="0"/>
        <v>#REF!</v>
      </c>
      <c r="J81" s="58" t="e">
        <f t="shared" si="1"/>
        <v>#REF!</v>
      </c>
      <c r="K81" s="55" t="e">
        <f t="shared" si="2"/>
        <v>#REF!</v>
      </c>
      <c r="L81" s="60" t="e">
        <f t="shared" si="3"/>
        <v>#REF!</v>
      </c>
      <c r="M81" s="1"/>
      <c r="N81" s="2"/>
      <c r="O81" s="2"/>
      <c r="P81" s="2"/>
    </row>
    <row r="82" spans="1:16" ht="15" customHeight="1">
      <c r="A82" s="1"/>
      <c r="B82" s="61" t="s">
        <v>87</v>
      </c>
      <c r="C82" s="53">
        <v>2010090</v>
      </c>
      <c r="D82" s="54" t="s">
        <v>88</v>
      </c>
      <c r="E82" s="55">
        <v>4200</v>
      </c>
      <c r="F82" s="55">
        <v>28000</v>
      </c>
      <c r="G82" s="55"/>
      <c r="H82" s="56"/>
      <c r="I82" s="57" t="e">
        <f t="shared" si="0"/>
        <v>#REF!</v>
      </c>
      <c r="J82" s="62" t="e">
        <f t="shared" si="1"/>
        <v>#REF!</v>
      </c>
      <c r="K82" s="55" t="e">
        <f t="shared" si="2"/>
        <v>#REF!</v>
      </c>
      <c r="L82" s="60" t="e">
        <f t="shared" si="3"/>
        <v>#REF!</v>
      </c>
      <c r="M82" s="1"/>
      <c r="N82" s="2"/>
      <c r="O82" s="2"/>
      <c r="P82" s="2"/>
    </row>
    <row r="83" spans="1:16" ht="15" customHeight="1">
      <c r="A83" s="1"/>
      <c r="B83" s="61" t="s">
        <v>90</v>
      </c>
      <c r="C83" s="53">
        <v>2023351</v>
      </c>
      <c r="D83" s="54" t="s">
        <v>34</v>
      </c>
      <c r="E83" s="63">
        <v>11000</v>
      </c>
      <c r="F83" s="63">
        <v>65000</v>
      </c>
      <c r="G83" s="55"/>
      <c r="H83" s="56"/>
      <c r="I83" s="57" t="e">
        <f t="shared" si="0"/>
        <v>#REF!</v>
      </c>
      <c r="J83" s="62" t="e">
        <f t="shared" si="1"/>
        <v>#REF!</v>
      </c>
      <c r="K83" s="55" t="e">
        <f t="shared" si="2"/>
        <v>#REF!</v>
      </c>
      <c r="L83" s="60" t="e">
        <f t="shared" si="3"/>
        <v>#REF!</v>
      </c>
      <c r="M83" s="1"/>
      <c r="N83" s="2"/>
      <c r="O83" s="2"/>
      <c r="P83" s="2"/>
    </row>
    <row r="84" spans="1:16" ht="15" customHeight="1">
      <c r="A84" s="1"/>
      <c r="B84" s="61" t="s">
        <v>90</v>
      </c>
      <c r="C84" s="53">
        <v>2023594</v>
      </c>
      <c r="D84" s="53" t="s">
        <v>36</v>
      </c>
      <c r="E84" s="63">
        <v>20200</v>
      </c>
      <c r="F84" s="63">
        <v>120000</v>
      </c>
      <c r="G84" s="55"/>
      <c r="H84" s="56"/>
      <c r="I84" s="57" t="e">
        <f t="shared" si="0"/>
        <v>#REF!</v>
      </c>
      <c r="J84" s="62" t="e">
        <f t="shared" si="1"/>
        <v>#REF!</v>
      </c>
      <c r="K84" s="55" t="e">
        <f t="shared" si="2"/>
        <v>#REF!</v>
      </c>
      <c r="L84" s="60" t="e">
        <f t="shared" si="3"/>
        <v>#REF!</v>
      </c>
      <c r="M84" s="1"/>
      <c r="N84" s="2"/>
      <c r="O84" s="2"/>
      <c r="P84" s="2"/>
    </row>
    <row r="85" spans="1:16" ht="15" customHeight="1">
      <c r="A85" s="1"/>
      <c r="B85" s="52"/>
      <c r="C85" s="53">
        <v>2016029</v>
      </c>
      <c r="D85" s="54" t="s">
        <v>109</v>
      </c>
      <c r="E85" s="55">
        <v>1490</v>
      </c>
      <c r="F85" s="55">
        <v>25800</v>
      </c>
      <c r="G85" s="55"/>
      <c r="H85" s="56"/>
      <c r="I85" s="57" t="e">
        <f t="shared" si="0"/>
        <v>#REF!</v>
      </c>
      <c r="J85" s="62" t="e">
        <f t="shared" si="1"/>
        <v>#REF!</v>
      </c>
      <c r="K85" s="55" t="e">
        <f t="shared" si="2"/>
        <v>#REF!</v>
      </c>
      <c r="L85" s="60" t="e">
        <f t="shared" si="3"/>
        <v>#REF!</v>
      </c>
      <c r="M85" s="1"/>
      <c r="N85" s="2"/>
      <c r="O85" s="2"/>
      <c r="P85" s="2"/>
    </row>
    <row r="86" spans="1:16" ht="15" customHeight="1">
      <c r="A86" s="1"/>
      <c r="B86" s="52"/>
      <c r="C86" s="53">
        <v>2007391</v>
      </c>
      <c r="D86" s="54" t="s">
        <v>110</v>
      </c>
      <c r="E86" s="55">
        <v>2790</v>
      </c>
      <c r="F86" s="55">
        <v>30000</v>
      </c>
      <c r="G86" s="55"/>
      <c r="H86" s="56"/>
      <c r="I86" s="57" t="e">
        <f t="shared" si="0"/>
        <v>#REF!</v>
      </c>
      <c r="J86" s="62" t="e">
        <f t="shared" si="1"/>
        <v>#REF!</v>
      </c>
      <c r="K86" s="55" t="e">
        <f t="shared" si="2"/>
        <v>#REF!</v>
      </c>
      <c r="L86" s="60" t="e">
        <f t="shared" si="3"/>
        <v>#REF!</v>
      </c>
      <c r="M86" s="1"/>
      <c r="N86" s="2"/>
      <c r="O86" s="2"/>
      <c r="P86" s="2"/>
    </row>
    <row r="87" spans="1:16" ht="15" customHeight="1">
      <c r="A87" s="1"/>
      <c r="B87" s="52"/>
      <c r="C87" s="53">
        <v>2007393</v>
      </c>
      <c r="D87" s="54" t="s">
        <v>111</v>
      </c>
      <c r="E87" s="55">
        <v>3990</v>
      </c>
      <c r="F87" s="55">
        <v>30000</v>
      </c>
      <c r="G87" s="55"/>
      <c r="H87" s="56"/>
      <c r="I87" s="57" t="e">
        <f t="shared" si="0"/>
        <v>#REF!</v>
      </c>
      <c r="J87" s="62" t="e">
        <f t="shared" si="1"/>
        <v>#REF!</v>
      </c>
      <c r="K87" s="55" t="e">
        <f t="shared" si="2"/>
        <v>#REF!</v>
      </c>
      <c r="L87" s="60" t="e">
        <f t="shared" si="3"/>
        <v>#REF!</v>
      </c>
      <c r="M87" s="1"/>
      <c r="N87" s="2"/>
      <c r="O87" s="2"/>
      <c r="P87" s="2"/>
    </row>
    <row r="88" spans="1:16" ht="15" customHeight="1">
      <c r="A88" s="1"/>
      <c r="B88" s="52"/>
      <c r="C88" s="53">
        <v>2007395</v>
      </c>
      <c r="D88" s="54" t="s">
        <v>112</v>
      </c>
      <c r="E88" s="55">
        <v>3650</v>
      </c>
      <c r="F88" s="55">
        <v>30000</v>
      </c>
      <c r="G88" s="55"/>
      <c r="H88" s="56"/>
      <c r="I88" s="57" t="e">
        <f t="shared" si="0"/>
        <v>#REF!</v>
      </c>
      <c r="J88" s="62" t="e">
        <f t="shared" si="1"/>
        <v>#REF!</v>
      </c>
      <c r="K88" s="55" t="e">
        <f t="shared" si="2"/>
        <v>#REF!</v>
      </c>
      <c r="L88" s="60" t="e">
        <f t="shared" si="3"/>
        <v>#REF!</v>
      </c>
      <c r="M88" s="1"/>
      <c r="N88" s="2"/>
      <c r="O88" s="2"/>
      <c r="P88" s="2"/>
    </row>
    <row r="89" spans="1:16" ht="15" customHeight="1">
      <c r="A89" s="1"/>
      <c r="B89" s="52"/>
      <c r="C89" s="53">
        <v>2007397</v>
      </c>
      <c r="D89" s="54" t="s">
        <v>113</v>
      </c>
      <c r="E89" s="55">
        <v>3340</v>
      </c>
      <c r="F89" s="55">
        <v>30000</v>
      </c>
      <c r="G89" s="55"/>
      <c r="H89" s="56"/>
      <c r="I89" s="57" t="e">
        <f t="shared" si="0"/>
        <v>#REF!</v>
      </c>
      <c r="J89" s="62" t="e">
        <f t="shared" si="1"/>
        <v>#REF!</v>
      </c>
      <c r="K89" s="55" t="e">
        <f t="shared" si="2"/>
        <v>#REF!</v>
      </c>
      <c r="L89" s="60" t="e">
        <f t="shared" si="3"/>
        <v>#REF!</v>
      </c>
      <c r="M89" s="1"/>
      <c r="N89" s="2"/>
      <c r="O89" s="2"/>
      <c r="P89" s="2"/>
    </row>
    <row r="90" spans="1:16" ht="15" customHeight="1">
      <c r="A90" s="1"/>
      <c r="B90" s="52"/>
      <c r="C90" s="53">
        <v>2007398</v>
      </c>
      <c r="D90" s="54" t="s">
        <v>114</v>
      </c>
      <c r="E90" s="55">
        <v>3410</v>
      </c>
      <c r="F90" s="55">
        <v>30000</v>
      </c>
      <c r="G90" s="55"/>
      <c r="H90" s="56"/>
      <c r="I90" s="57" t="e">
        <f t="shared" si="0"/>
        <v>#REF!</v>
      </c>
      <c r="J90" s="62" t="e">
        <f t="shared" si="1"/>
        <v>#REF!</v>
      </c>
      <c r="K90" s="55" t="e">
        <f t="shared" si="2"/>
        <v>#REF!</v>
      </c>
      <c r="L90" s="60" t="e">
        <f t="shared" si="3"/>
        <v>#REF!</v>
      </c>
      <c r="M90" s="1"/>
      <c r="N90" s="2"/>
      <c r="O90" s="2"/>
      <c r="P90" s="2"/>
    </row>
    <row r="91" spans="1:16" ht="15" customHeight="1">
      <c r="A91" s="1"/>
      <c r="B91" s="52"/>
      <c r="C91" s="53">
        <v>2007403</v>
      </c>
      <c r="D91" s="54" t="s">
        <v>115</v>
      </c>
      <c r="E91" s="55">
        <v>2460</v>
      </c>
      <c r="F91" s="55">
        <v>30000</v>
      </c>
      <c r="G91" s="55"/>
      <c r="H91" s="56"/>
      <c r="I91" s="57" t="e">
        <f t="shared" si="0"/>
        <v>#REF!</v>
      </c>
      <c r="J91" s="62" t="e">
        <f t="shared" si="1"/>
        <v>#REF!</v>
      </c>
      <c r="K91" s="55" t="e">
        <f t="shared" si="2"/>
        <v>#REF!</v>
      </c>
      <c r="L91" s="60" t="e">
        <f t="shared" si="3"/>
        <v>#REF!</v>
      </c>
      <c r="M91" s="1"/>
      <c r="N91" s="2"/>
      <c r="O91" s="2"/>
      <c r="P91" s="2"/>
    </row>
    <row r="92" spans="1:16" ht="15" customHeight="1">
      <c r="A92" s="1"/>
      <c r="B92" s="52"/>
      <c r="C92" s="53">
        <v>2010126</v>
      </c>
      <c r="D92" s="54" t="s">
        <v>116</v>
      </c>
      <c r="E92" s="55">
        <v>4220</v>
      </c>
      <c r="F92" s="55">
        <v>60000</v>
      </c>
      <c r="G92" s="55"/>
      <c r="H92" s="56"/>
      <c r="I92" s="57" t="e">
        <f t="shared" si="0"/>
        <v>#REF!</v>
      </c>
      <c r="J92" s="62" t="e">
        <f t="shared" si="1"/>
        <v>#REF!</v>
      </c>
      <c r="K92" s="55" t="e">
        <f t="shared" si="2"/>
        <v>#REF!</v>
      </c>
      <c r="L92" s="60" t="e">
        <f t="shared" si="3"/>
        <v>#REF!</v>
      </c>
      <c r="M92" s="1"/>
      <c r="N92" s="2"/>
      <c r="O92" s="2"/>
      <c r="P92" s="2"/>
    </row>
    <row r="93" spans="1:16" ht="15" customHeight="1">
      <c r="A93" s="1"/>
      <c r="B93" s="52"/>
      <c r="C93" s="53">
        <v>2010549</v>
      </c>
      <c r="D93" s="54" t="s">
        <v>117</v>
      </c>
      <c r="E93" s="55">
        <v>4160</v>
      </c>
      <c r="F93" s="55">
        <v>65000</v>
      </c>
      <c r="G93" s="55"/>
      <c r="H93" s="56"/>
      <c r="I93" s="57" t="e">
        <f t="shared" si="0"/>
        <v>#REF!</v>
      </c>
      <c r="J93" s="62" t="e">
        <f t="shared" si="1"/>
        <v>#REF!</v>
      </c>
      <c r="K93" s="55" t="e">
        <f t="shared" si="2"/>
        <v>#REF!</v>
      </c>
      <c r="L93" s="60" t="e">
        <f t="shared" si="3"/>
        <v>#REF!</v>
      </c>
      <c r="M93" s="1"/>
      <c r="N93" s="2"/>
      <c r="O93" s="2"/>
      <c r="P93" s="2"/>
    </row>
    <row r="94" spans="1:16" ht="15" customHeight="1">
      <c r="A94" s="1"/>
      <c r="B94" s="52"/>
      <c r="C94" s="53">
        <v>2011028</v>
      </c>
      <c r="D94" s="54" t="s">
        <v>118</v>
      </c>
      <c r="E94" s="55">
        <v>5300</v>
      </c>
      <c r="F94" s="55">
        <v>80000</v>
      </c>
      <c r="G94" s="55"/>
      <c r="H94" s="56"/>
      <c r="I94" s="57" t="e">
        <f t="shared" si="0"/>
        <v>#REF!</v>
      </c>
      <c r="J94" s="62" t="e">
        <f t="shared" si="1"/>
        <v>#REF!</v>
      </c>
      <c r="K94" s="55" t="e">
        <f t="shared" si="2"/>
        <v>#REF!</v>
      </c>
      <c r="L94" s="60" t="e">
        <f t="shared" si="3"/>
        <v>#REF!</v>
      </c>
      <c r="M94" s="1"/>
      <c r="N94" s="2"/>
      <c r="O94" s="2"/>
      <c r="P94" s="2"/>
    </row>
    <row r="95" spans="1:16" ht="15" customHeight="1">
      <c r="A95" s="1"/>
      <c r="B95" s="52"/>
      <c r="C95" s="53">
        <v>2011511</v>
      </c>
      <c r="D95" s="54" t="s">
        <v>119</v>
      </c>
      <c r="E95" s="55">
        <v>5200</v>
      </c>
      <c r="F95" s="55">
        <v>50000</v>
      </c>
      <c r="G95" s="55"/>
      <c r="H95" s="56"/>
      <c r="I95" s="57" t="e">
        <f t="shared" si="0"/>
        <v>#REF!</v>
      </c>
      <c r="J95" s="62" t="e">
        <f t="shared" si="1"/>
        <v>#REF!</v>
      </c>
      <c r="K95" s="55" t="e">
        <f t="shared" si="2"/>
        <v>#REF!</v>
      </c>
      <c r="L95" s="60" t="e">
        <f t="shared" si="3"/>
        <v>#REF!</v>
      </c>
      <c r="M95" s="1"/>
      <c r="N95" s="2"/>
      <c r="O95" s="2"/>
      <c r="P95" s="2"/>
    </row>
    <row r="96" spans="1:16" ht="15" customHeight="1">
      <c r="A96" s="1"/>
      <c r="B96" s="52"/>
      <c r="C96" s="53">
        <v>2009793</v>
      </c>
      <c r="D96" s="54" t="s">
        <v>120</v>
      </c>
      <c r="E96" s="55">
        <v>12510</v>
      </c>
      <c r="F96" s="55">
        <v>110000</v>
      </c>
      <c r="G96" s="55"/>
      <c r="H96" s="56"/>
      <c r="I96" s="57" t="e">
        <f t="shared" si="0"/>
        <v>#REF!</v>
      </c>
      <c r="J96" s="62" t="e">
        <f t="shared" si="1"/>
        <v>#REF!</v>
      </c>
      <c r="K96" s="55" t="e">
        <f t="shared" si="2"/>
        <v>#REF!</v>
      </c>
      <c r="L96" s="60" t="e">
        <f t="shared" si="3"/>
        <v>#REF!</v>
      </c>
      <c r="M96" s="1"/>
      <c r="N96" s="2"/>
      <c r="O96" s="2"/>
      <c r="P96" s="2"/>
    </row>
    <row r="97" spans="1:16" ht="15" customHeight="1">
      <c r="A97" s="1"/>
      <c r="B97" s="52"/>
      <c r="C97" s="53">
        <v>2008259</v>
      </c>
      <c r="D97" s="54" t="s">
        <v>121</v>
      </c>
      <c r="E97" s="55">
        <v>10450</v>
      </c>
      <c r="F97" s="55">
        <v>93000</v>
      </c>
      <c r="G97" s="55"/>
      <c r="H97" s="56"/>
      <c r="I97" s="57" t="e">
        <f t="shared" si="0"/>
        <v>#REF!</v>
      </c>
      <c r="J97" s="62" t="e">
        <f t="shared" si="1"/>
        <v>#REF!</v>
      </c>
      <c r="K97" s="55" t="e">
        <f t="shared" si="2"/>
        <v>#REF!</v>
      </c>
      <c r="L97" s="60" t="e">
        <f t="shared" si="3"/>
        <v>#REF!</v>
      </c>
      <c r="M97" s="1"/>
      <c r="N97" s="2"/>
      <c r="O97" s="2"/>
      <c r="P97" s="2"/>
    </row>
    <row r="98" spans="1:16" ht="15" customHeight="1">
      <c r="A98" s="1"/>
      <c r="B98" s="52"/>
      <c r="C98" s="53">
        <v>2008813</v>
      </c>
      <c r="D98" s="54" t="s">
        <v>122</v>
      </c>
      <c r="E98" s="55">
        <v>7850</v>
      </c>
      <c r="F98" s="55">
        <v>89000</v>
      </c>
      <c r="G98" s="55"/>
      <c r="H98" s="56"/>
      <c r="I98" s="57" t="e">
        <f t="shared" si="0"/>
        <v>#REF!</v>
      </c>
      <c r="J98" s="62" t="e">
        <f t="shared" si="1"/>
        <v>#REF!</v>
      </c>
      <c r="K98" s="55" t="e">
        <f t="shared" si="2"/>
        <v>#REF!</v>
      </c>
      <c r="L98" s="60" t="e">
        <f t="shared" si="3"/>
        <v>#REF!</v>
      </c>
      <c r="M98" s="1"/>
      <c r="N98" s="2"/>
      <c r="O98" s="2"/>
      <c r="P98" s="2"/>
    </row>
    <row r="99" spans="1:16" ht="15" customHeight="1">
      <c r="A99" s="1"/>
      <c r="B99" s="52"/>
      <c r="C99" s="53">
        <v>2008327</v>
      </c>
      <c r="D99" s="54" t="s">
        <v>123</v>
      </c>
      <c r="E99" s="55">
        <v>10034</v>
      </c>
      <c r="F99" s="55">
        <v>78000</v>
      </c>
      <c r="G99" s="55"/>
      <c r="H99" s="56"/>
      <c r="I99" s="57" t="e">
        <f t="shared" si="0"/>
        <v>#REF!</v>
      </c>
      <c r="J99" s="62" t="e">
        <f t="shared" si="1"/>
        <v>#REF!</v>
      </c>
      <c r="K99" s="55" t="e">
        <f t="shared" si="2"/>
        <v>#REF!</v>
      </c>
      <c r="L99" s="60" t="e">
        <f t="shared" si="3"/>
        <v>#REF!</v>
      </c>
      <c r="M99" s="1"/>
      <c r="N99" s="2"/>
      <c r="O99" s="2"/>
      <c r="P99" s="2"/>
    </row>
    <row r="100" spans="1:16" ht="15" customHeight="1">
      <c r="A100" s="1"/>
      <c r="B100" s="52"/>
      <c r="C100" s="53">
        <v>2008882</v>
      </c>
      <c r="D100" s="54" t="s">
        <v>124</v>
      </c>
      <c r="E100" s="55">
        <v>13300</v>
      </c>
      <c r="F100" s="55">
        <v>110000</v>
      </c>
      <c r="G100" s="55"/>
      <c r="H100" s="56"/>
      <c r="I100" s="57" t="e">
        <f t="shared" si="0"/>
        <v>#REF!</v>
      </c>
      <c r="J100" s="62" t="e">
        <f t="shared" si="1"/>
        <v>#REF!</v>
      </c>
      <c r="K100" s="55" t="e">
        <f t="shared" si="2"/>
        <v>#REF!</v>
      </c>
      <c r="L100" s="60" t="e">
        <f t="shared" si="3"/>
        <v>#REF!</v>
      </c>
      <c r="M100" s="1"/>
      <c r="N100" s="2"/>
      <c r="O100" s="2"/>
      <c r="P100" s="2"/>
    </row>
    <row r="101" spans="1:16" ht="15" customHeight="1">
      <c r="A101" s="1"/>
      <c r="B101" s="52"/>
      <c r="C101" s="53">
        <v>2007315</v>
      </c>
      <c r="D101" s="54" t="s">
        <v>125</v>
      </c>
      <c r="E101" s="55">
        <v>10700</v>
      </c>
      <c r="F101" s="55">
        <v>76000</v>
      </c>
      <c r="G101" s="55"/>
      <c r="H101" s="56"/>
      <c r="I101" s="57" t="e">
        <f t="shared" si="0"/>
        <v>#REF!</v>
      </c>
      <c r="J101" s="62" t="e">
        <f t="shared" si="1"/>
        <v>#REF!</v>
      </c>
      <c r="K101" s="55" t="e">
        <f t="shared" si="2"/>
        <v>#REF!</v>
      </c>
      <c r="L101" s="60" t="e">
        <f t="shared" si="3"/>
        <v>#REF!</v>
      </c>
      <c r="M101" s="1"/>
      <c r="N101" s="2"/>
      <c r="O101" s="2"/>
      <c r="P101" s="2"/>
    </row>
    <row r="102" spans="1:16" ht="15" customHeight="1">
      <c r="A102" s="1"/>
      <c r="B102" s="52"/>
      <c r="C102" s="53">
        <v>2013436</v>
      </c>
      <c r="D102" s="54" t="s">
        <v>126</v>
      </c>
      <c r="E102" s="55">
        <v>7700</v>
      </c>
      <c r="F102" s="55">
        <v>69000</v>
      </c>
      <c r="G102" s="55"/>
      <c r="H102" s="56"/>
      <c r="I102" s="57" t="e">
        <f t="shared" si="0"/>
        <v>#REF!</v>
      </c>
      <c r="J102" s="62" t="e">
        <f t="shared" si="1"/>
        <v>#REF!</v>
      </c>
      <c r="K102" s="55" t="e">
        <f t="shared" si="2"/>
        <v>#REF!</v>
      </c>
      <c r="L102" s="60" t="e">
        <f t="shared" si="3"/>
        <v>#REF!</v>
      </c>
      <c r="M102" s="1"/>
      <c r="N102" s="2"/>
      <c r="O102" s="2"/>
      <c r="P102" s="2"/>
    </row>
    <row r="103" spans="1:16" ht="15" customHeight="1">
      <c r="A103" s="1"/>
      <c r="B103" s="52"/>
      <c r="C103" s="53">
        <v>2015635</v>
      </c>
      <c r="D103" s="54" t="s">
        <v>127</v>
      </c>
      <c r="E103" s="55">
        <v>5300</v>
      </c>
      <c r="F103" s="55">
        <v>49000</v>
      </c>
      <c r="G103" s="55"/>
      <c r="H103" s="56"/>
      <c r="I103" s="57" t="e">
        <f t="shared" si="0"/>
        <v>#REF!</v>
      </c>
      <c r="J103" s="62" t="e">
        <f t="shared" si="1"/>
        <v>#REF!</v>
      </c>
      <c r="K103" s="55" t="e">
        <f t="shared" si="2"/>
        <v>#REF!</v>
      </c>
      <c r="L103" s="60" t="e">
        <f t="shared" si="3"/>
        <v>#REF!</v>
      </c>
      <c r="M103" s="1"/>
      <c r="N103" s="2"/>
      <c r="O103" s="2"/>
      <c r="P103" s="2"/>
    </row>
    <row r="104" spans="1:16" ht="15" customHeight="1">
      <c r="A104" s="1"/>
      <c r="B104" s="52"/>
      <c r="C104" s="53">
        <v>2022954</v>
      </c>
      <c r="D104" s="54" t="s">
        <v>128</v>
      </c>
      <c r="E104" s="55">
        <v>10500</v>
      </c>
      <c r="F104" s="55">
        <v>50000</v>
      </c>
      <c r="G104" s="55"/>
      <c r="H104" s="56"/>
      <c r="I104" s="57" t="e">
        <f t="shared" si="0"/>
        <v>#REF!</v>
      </c>
      <c r="J104" s="62" t="e">
        <f t="shared" si="1"/>
        <v>#REF!</v>
      </c>
      <c r="K104" s="55" t="e">
        <f t="shared" si="2"/>
        <v>#REF!</v>
      </c>
      <c r="L104" s="60" t="e">
        <f t="shared" si="3"/>
        <v>#REF!</v>
      </c>
      <c r="M104" s="1"/>
      <c r="N104" s="2"/>
      <c r="O104" s="2"/>
      <c r="P104" s="2"/>
    </row>
    <row r="105" spans="1:16" ht="15" customHeight="1">
      <c r="A105" s="1"/>
      <c r="B105" s="52"/>
      <c r="C105" s="53">
        <v>2011123</v>
      </c>
      <c r="D105" s="54" t="s">
        <v>129</v>
      </c>
      <c r="E105" s="55">
        <v>14950</v>
      </c>
      <c r="F105" s="55">
        <v>154000</v>
      </c>
      <c r="G105" s="55"/>
      <c r="H105" s="56"/>
      <c r="I105" s="57" t="e">
        <f t="shared" si="0"/>
        <v>#REF!</v>
      </c>
      <c r="J105" s="62" t="e">
        <f t="shared" si="1"/>
        <v>#REF!</v>
      </c>
      <c r="K105" s="55" t="e">
        <f t="shared" si="2"/>
        <v>#REF!</v>
      </c>
      <c r="L105" s="60" t="e">
        <f t="shared" si="3"/>
        <v>#REF!</v>
      </c>
      <c r="M105" s="1"/>
      <c r="N105" s="2"/>
      <c r="O105" s="2"/>
      <c r="P105" s="2"/>
    </row>
    <row r="106" spans="1:16" ht="15" customHeight="1">
      <c r="A106" s="1"/>
      <c r="B106" s="52"/>
      <c r="C106" s="53">
        <v>2011833</v>
      </c>
      <c r="D106" s="54" t="s">
        <v>130</v>
      </c>
      <c r="E106" s="55">
        <v>3150</v>
      </c>
      <c r="F106" s="55">
        <v>30000</v>
      </c>
      <c r="G106" s="55"/>
      <c r="H106" s="56"/>
      <c r="I106" s="57" t="e">
        <f t="shared" si="0"/>
        <v>#REF!</v>
      </c>
      <c r="J106" s="62" t="e">
        <f t="shared" si="1"/>
        <v>#REF!</v>
      </c>
      <c r="K106" s="55" t="e">
        <f t="shared" si="2"/>
        <v>#REF!</v>
      </c>
      <c r="L106" s="60" t="e">
        <f t="shared" si="3"/>
        <v>#REF!</v>
      </c>
      <c r="M106" s="1"/>
      <c r="N106" s="2"/>
      <c r="O106" s="2"/>
      <c r="P106" s="2"/>
    </row>
    <row r="107" spans="1:16" ht="15" customHeight="1">
      <c r="A107" s="1"/>
      <c r="B107" s="52"/>
      <c r="C107" s="53">
        <v>2010125</v>
      </c>
      <c r="D107" s="54" t="s">
        <v>131</v>
      </c>
      <c r="E107" s="55">
        <v>30000</v>
      </c>
      <c r="F107" s="55">
        <v>150000</v>
      </c>
      <c r="G107" s="55"/>
      <c r="H107" s="56"/>
      <c r="I107" s="57" t="e">
        <f t="shared" si="0"/>
        <v>#REF!</v>
      </c>
      <c r="J107" s="62" t="e">
        <f t="shared" si="1"/>
        <v>#REF!</v>
      </c>
      <c r="K107" s="59" t="e">
        <f t="shared" si="2"/>
        <v>#REF!</v>
      </c>
      <c r="L107" s="60" t="e">
        <f t="shared" si="3"/>
        <v>#REF!</v>
      </c>
      <c r="M107" s="1"/>
      <c r="N107" s="2"/>
      <c r="O107" s="2"/>
      <c r="P107" s="2"/>
    </row>
    <row r="108" spans="1:16" ht="15" customHeight="1">
      <c r="A108" s="1"/>
      <c r="B108" s="52"/>
      <c r="C108" s="53">
        <v>2018850</v>
      </c>
      <c r="D108" s="54" t="s">
        <v>132</v>
      </c>
      <c r="E108" s="55">
        <v>24300</v>
      </c>
      <c r="F108" s="55">
        <v>99000</v>
      </c>
      <c r="G108" s="55"/>
      <c r="H108" s="56"/>
      <c r="I108" s="57" t="e">
        <f t="shared" si="0"/>
        <v>#REF!</v>
      </c>
      <c r="J108" s="62" t="e">
        <f t="shared" si="1"/>
        <v>#REF!</v>
      </c>
      <c r="K108" s="59" t="e">
        <f t="shared" si="2"/>
        <v>#REF!</v>
      </c>
      <c r="L108" s="60" t="e">
        <f t="shared" si="3"/>
        <v>#REF!</v>
      </c>
      <c r="M108" s="1"/>
      <c r="N108" s="2"/>
      <c r="O108" s="2"/>
      <c r="P108" s="2"/>
    </row>
    <row r="109" spans="1:16" ht="15" customHeight="1">
      <c r="A109" s="1"/>
      <c r="B109" s="52"/>
      <c r="C109" s="53">
        <v>2007202</v>
      </c>
      <c r="D109" s="54" t="s">
        <v>133</v>
      </c>
      <c r="E109" s="55">
        <v>14900</v>
      </c>
      <c r="F109" s="55">
        <v>60000</v>
      </c>
      <c r="G109" s="55"/>
      <c r="H109" s="56"/>
      <c r="I109" s="57" t="e">
        <f t="shared" si="0"/>
        <v>#REF!</v>
      </c>
      <c r="J109" s="62" t="e">
        <f t="shared" si="1"/>
        <v>#REF!</v>
      </c>
      <c r="K109" s="59" t="e">
        <f t="shared" si="2"/>
        <v>#REF!</v>
      </c>
      <c r="L109" s="60" t="e">
        <f t="shared" si="3"/>
        <v>#REF!</v>
      </c>
      <c r="M109" s="1"/>
      <c r="N109" s="2"/>
      <c r="O109" s="2"/>
      <c r="P109" s="2"/>
    </row>
    <row r="110" spans="1:16" ht="15" customHeight="1">
      <c r="A110" s="1"/>
      <c r="B110" s="52"/>
      <c r="C110" s="53">
        <v>2009433</v>
      </c>
      <c r="D110" s="54" t="s">
        <v>134</v>
      </c>
      <c r="E110" s="55">
        <v>17690</v>
      </c>
      <c r="F110" s="55">
        <v>100000</v>
      </c>
      <c r="G110" s="55"/>
      <c r="H110" s="56"/>
      <c r="I110" s="57" t="e">
        <f t="shared" si="0"/>
        <v>#REF!</v>
      </c>
      <c r="J110" s="62" t="e">
        <f t="shared" si="1"/>
        <v>#REF!</v>
      </c>
      <c r="K110" s="59" t="e">
        <f t="shared" si="2"/>
        <v>#REF!</v>
      </c>
      <c r="L110" s="60" t="e">
        <f t="shared" si="3"/>
        <v>#REF!</v>
      </c>
      <c r="M110" s="1"/>
      <c r="N110" s="2"/>
      <c r="O110" s="2"/>
      <c r="P110" s="2"/>
    </row>
    <row r="111" spans="1:16" ht="15" customHeight="1">
      <c r="A111" s="1"/>
      <c r="B111" s="52"/>
      <c r="C111" s="53">
        <v>2010583</v>
      </c>
      <c r="D111" s="54" t="s">
        <v>135</v>
      </c>
      <c r="E111" s="55">
        <v>30000</v>
      </c>
      <c r="F111" s="55">
        <v>135000</v>
      </c>
      <c r="G111" s="55"/>
      <c r="H111" s="56"/>
      <c r="I111" s="57" t="e">
        <f t="shared" si="0"/>
        <v>#REF!</v>
      </c>
      <c r="J111" s="62" t="e">
        <f t="shared" si="1"/>
        <v>#REF!</v>
      </c>
      <c r="K111" s="59" t="e">
        <f t="shared" si="2"/>
        <v>#REF!</v>
      </c>
      <c r="L111" s="60" t="e">
        <f t="shared" si="3"/>
        <v>#REF!</v>
      </c>
      <c r="M111" s="1"/>
      <c r="N111" s="2"/>
      <c r="O111" s="2"/>
      <c r="P111" s="2"/>
    </row>
    <row r="112" spans="1:16" ht="15" customHeight="1">
      <c r="A112" s="1"/>
      <c r="B112" s="52"/>
      <c r="C112" s="53">
        <v>2011440</v>
      </c>
      <c r="D112" s="54" t="s">
        <v>136</v>
      </c>
      <c r="E112" s="55">
        <v>25400</v>
      </c>
      <c r="F112" s="55">
        <v>115000</v>
      </c>
      <c r="G112" s="55"/>
      <c r="H112" s="56"/>
      <c r="I112" s="57" t="e">
        <f t="shared" si="0"/>
        <v>#REF!</v>
      </c>
      <c r="J112" s="62" t="e">
        <f t="shared" si="1"/>
        <v>#REF!</v>
      </c>
      <c r="K112" s="59" t="e">
        <f t="shared" si="2"/>
        <v>#REF!</v>
      </c>
      <c r="L112" s="60" t="e">
        <f t="shared" si="3"/>
        <v>#REF!</v>
      </c>
      <c r="M112" s="1"/>
      <c r="N112" s="2"/>
      <c r="O112" s="2"/>
      <c r="P112" s="2"/>
    </row>
    <row r="113" spans="1:16" ht="15" customHeight="1">
      <c r="A113" s="1"/>
      <c r="B113" s="52"/>
      <c r="C113" s="53">
        <v>2011443</v>
      </c>
      <c r="D113" s="54" t="s">
        <v>137</v>
      </c>
      <c r="E113" s="55">
        <v>9400</v>
      </c>
      <c r="F113" s="55">
        <v>45000</v>
      </c>
      <c r="G113" s="55"/>
      <c r="H113" s="56"/>
      <c r="I113" s="57" t="e">
        <f t="shared" si="0"/>
        <v>#REF!</v>
      </c>
      <c r="J113" s="62" t="e">
        <f t="shared" si="1"/>
        <v>#REF!</v>
      </c>
      <c r="K113" s="59" t="e">
        <f t="shared" si="2"/>
        <v>#REF!</v>
      </c>
      <c r="L113" s="60" t="e">
        <f t="shared" si="3"/>
        <v>#REF!</v>
      </c>
      <c r="M113" s="1"/>
      <c r="N113" s="2"/>
      <c r="O113" s="2"/>
      <c r="P113" s="2"/>
    </row>
    <row r="114" spans="1:16" ht="15" customHeight="1">
      <c r="A114" s="1"/>
      <c r="B114" s="52"/>
      <c r="C114" s="53">
        <v>2013292</v>
      </c>
      <c r="D114" s="54" t="s">
        <v>138</v>
      </c>
      <c r="E114" s="55">
        <v>18200</v>
      </c>
      <c r="F114" s="55">
        <v>55000</v>
      </c>
      <c r="G114" s="55"/>
      <c r="H114" s="56"/>
      <c r="I114" s="57" t="e">
        <f t="shared" si="0"/>
        <v>#REF!</v>
      </c>
      <c r="J114" s="62" t="e">
        <f t="shared" si="1"/>
        <v>#REF!</v>
      </c>
      <c r="K114" s="59" t="e">
        <f t="shared" si="2"/>
        <v>#REF!</v>
      </c>
      <c r="L114" s="60" t="e">
        <f t="shared" si="3"/>
        <v>#REF!</v>
      </c>
      <c r="M114" s="1"/>
      <c r="N114" s="2"/>
      <c r="O114" s="2"/>
      <c r="P114" s="2"/>
    </row>
    <row r="115" spans="1:16" ht="15" customHeight="1">
      <c r="A115" s="1"/>
      <c r="B115" s="52"/>
      <c r="C115" s="53">
        <v>2015809</v>
      </c>
      <c r="D115" s="54" t="s">
        <v>139</v>
      </c>
      <c r="E115" s="55">
        <v>21800</v>
      </c>
      <c r="F115" s="55">
        <v>58000</v>
      </c>
      <c r="G115" s="55"/>
      <c r="H115" s="56"/>
      <c r="I115" s="57" t="e">
        <f t="shared" si="0"/>
        <v>#REF!</v>
      </c>
      <c r="J115" s="62" t="e">
        <f t="shared" si="1"/>
        <v>#REF!</v>
      </c>
      <c r="K115" s="59" t="e">
        <f t="shared" si="2"/>
        <v>#REF!</v>
      </c>
      <c r="L115" s="60" t="e">
        <f t="shared" si="3"/>
        <v>#REF!</v>
      </c>
      <c r="M115" s="1"/>
      <c r="N115" s="2"/>
      <c r="O115" s="2"/>
      <c r="P115" s="2"/>
    </row>
    <row r="116" spans="1:16" ht="15" customHeight="1">
      <c r="A116" s="1"/>
      <c r="B116" s="52"/>
      <c r="C116" s="53">
        <v>2018846</v>
      </c>
      <c r="D116" s="54" t="s">
        <v>140</v>
      </c>
      <c r="E116" s="55">
        <v>14700</v>
      </c>
      <c r="F116" s="55">
        <v>79000</v>
      </c>
      <c r="G116" s="55"/>
      <c r="H116" s="56"/>
      <c r="I116" s="57" t="e">
        <f t="shared" si="0"/>
        <v>#REF!</v>
      </c>
      <c r="J116" s="62" t="e">
        <f t="shared" si="1"/>
        <v>#REF!</v>
      </c>
      <c r="K116" s="59" t="e">
        <f t="shared" si="2"/>
        <v>#REF!</v>
      </c>
      <c r="L116" s="60" t="e">
        <f t="shared" si="3"/>
        <v>#REF!</v>
      </c>
      <c r="M116" s="1"/>
      <c r="N116" s="2"/>
      <c r="O116" s="2"/>
      <c r="P116" s="2"/>
    </row>
    <row r="117" spans="1:16" ht="15" customHeight="1">
      <c r="A117" s="1"/>
      <c r="B117" s="52"/>
      <c r="C117" s="53">
        <v>2018851</v>
      </c>
      <c r="D117" s="54" t="s">
        <v>141</v>
      </c>
      <c r="E117" s="55">
        <v>11400</v>
      </c>
      <c r="F117" s="55">
        <v>57000</v>
      </c>
      <c r="G117" s="55"/>
      <c r="H117" s="56"/>
      <c r="I117" s="57" t="e">
        <f t="shared" si="0"/>
        <v>#REF!</v>
      </c>
      <c r="J117" s="62" t="e">
        <f t="shared" si="1"/>
        <v>#REF!</v>
      </c>
      <c r="K117" s="59" t="e">
        <f t="shared" si="2"/>
        <v>#REF!</v>
      </c>
      <c r="L117" s="60" t="e">
        <f t="shared" si="3"/>
        <v>#REF!</v>
      </c>
      <c r="M117" s="1"/>
      <c r="N117" s="2"/>
      <c r="O117" s="2"/>
      <c r="P117" s="2"/>
    </row>
    <row r="118" spans="1:16" ht="15" customHeight="1">
      <c r="A118" s="1"/>
      <c r="B118" s="52"/>
      <c r="C118" s="53">
        <v>2018852</v>
      </c>
      <c r="D118" s="54" t="s">
        <v>142</v>
      </c>
      <c r="E118" s="55">
        <v>15450</v>
      </c>
      <c r="F118" s="55">
        <v>79000</v>
      </c>
      <c r="G118" s="55"/>
      <c r="H118" s="56"/>
      <c r="I118" s="57" t="e">
        <f t="shared" si="0"/>
        <v>#REF!</v>
      </c>
      <c r="J118" s="62" t="e">
        <f t="shared" si="1"/>
        <v>#REF!</v>
      </c>
      <c r="K118" s="59" t="e">
        <f t="shared" si="2"/>
        <v>#REF!</v>
      </c>
      <c r="L118" s="60" t="e">
        <f t="shared" si="3"/>
        <v>#REF!</v>
      </c>
      <c r="M118" s="1"/>
      <c r="N118" s="2"/>
      <c r="O118" s="2"/>
      <c r="P118" s="2"/>
    </row>
    <row r="119" spans="1:16" ht="15" customHeight="1">
      <c r="A119" s="1"/>
      <c r="B119" s="52"/>
      <c r="C119" s="53">
        <v>2012950</v>
      </c>
      <c r="D119" s="54" t="s">
        <v>143</v>
      </c>
      <c r="E119" s="55">
        <v>6400</v>
      </c>
      <c r="F119" s="55">
        <v>59000</v>
      </c>
      <c r="G119" s="55"/>
      <c r="H119" s="56"/>
      <c r="I119" s="64" t="e">
        <f t="shared" si="0"/>
        <v>#REF!</v>
      </c>
      <c r="J119" s="65" t="e">
        <f t="shared" si="1"/>
        <v>#REF!</v>
      </c>
      <c r="K119" s="66" t="e">
        <f t="shared" si="2"/>
        <v>#REF!</v>
      </c>
      <c r="L119" s="67" t="e">
        <f t="shared" si="3"/>
        <v>#REF!</v>
      </c>
      <c r="M119" s="1"/>
      <c r="N119" s="2"/>
      <c r="O119" s="2"/>
      <c r="P119" s="2"/>
    </row>
  </sheetData>
  <mergeCells count="8">
    <mergeCell ref="I4:J4"/>
    <mergeCell ref="K4:L4"/>
    <mergeCell ref="B3:D5"/>
    <mergeCell ref="E3:E5"/>
    <mergeCell ref="F3:F5"/>
    <mergeCell ref="G3:G5"/>
    <mergeCell ref="H3:H5"/>
    <mergeCell ref="I3:L3"/>
  </mergeCells>
  <phoneticPr fontId="17" type="noConversion"/>
  <pageMargins left="0.25" right="0.25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FFFF00"/>
    <pageSetUpPr fitToPage="1"/>
  </sheetPr>
  <dimension ref="A1:R118"/>
  <sheetViews>
    <sheetView showGridLines="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6" sqref="E6"/>
    </sheetView>
  </sheetViews>
  <sheetFormatPr defaultColWidth="12.625" defaultRowHeight="15" customHeight="1"/>
  <cols>
    <col min="1" max="1" width="3" customWidth="1"/>
    <col min="2" max="2" width="11.75" customWidth="1"/>
    <col min="3" max="3" width="9.125" customWidth="1"/>
    <col min="4" max="4" width="30.75" customWidth="1"/>
    <col min="5" max="6" width="7.375" customWidth="1"/>
    <col min="7" max="7" width="6.625" customWidth="1"/>
    <col min="8" max="8" width="7.25" customWidth="1"/>
    <col min="9" max="9" width="6.875" customWidth="1"/>
    <col min="10" max="10" width="7.25" customWidth="1"/>
    <col min="11" max="11" width="7.625" customWidth="1"/>
    <col min="12" max="14" width="7.875" customWidth="1"/>
    <col min="15" max="15" width="23.875" hidden="1" customWidth="1"/>
    <col min="16" max="18" width="7.875" customWidth="1"/>
  </cols>
  <sheetData>
    <row r="1" spans="1:18" ht="13.5" customHeight="1">
      <c r="A1" s="1"/>
      <c r="B1" s="6" t="s">
        <v>42</v>
      </c>
      <c r="C1" s="1"/>
      <c r="D1" s="1"/>
      <c r="E1" s="1"/>
      <c r="F1" s="1"/>
      <c r="G1" s="2"/>
      <c r="H1" s="3"/>
      <c r="I1" s="2"/>
      <c r="J1" s="3"/>
      <c r="K1" s="1"/>
      <c r="L1" s="1"/>
      <c r="M1" s="1"/>
      <c r="N1" s="1"/>
      <c r="O1" s="1"/>
      <c r="P1" s="1"/>
      <c r="Q1" s="1"/>
      <c r="R1" s="1"/>
    </row>
    <row r="2" spans="1:18" ht="13.5" customHeight="1">
      <c r="A2" s="1"/>
      <c r="B2" s="4" t="s">
        <v>144</v>
      </c>
      <c r="C2" s="4"/>
      <c r="D2" s="5"/>
      <c r="E2" s="1"/>
      <c r="F2" s="1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</row>
    <row r="3" spans="1:18" ht="18" customHeight="1">
      <c r="A3" s="1"/>
      <c r="B3" s="164" t="s">
        <v>0</v>
      </c>
      <c r="C3" s="165"/>
      <c r="D3" s="166"/>
      <c r="E3" s="173" t="s">
        <v>1</v>
      </c>
      <c r="F3" s="186" t="s">
        <v>2</v>
      </c>
      <c r="G3" s="189" t="s">
        <v>43</v>
      </c>
      <c r="H3" s="181"/>
      <c r="I3" s="181"/>
      <c r="J3" s="182"/>
      <c r="K3" s="190" t="s">
        <v>145</v>
      </c>
      <c r="L3" s="180" t="s">
        <v>146</v>
      </c>
      <c r="M3" s="181"/>
      <c r="N3" s="182"/>
      <c r="O3" s="183" t="s">
        <v>5</v>
      </c>
      <c r="P3" s="183" t="s">
        <v>147</v>
      </c>
      <c r="Q3" s="1"/>
      <c r="R3" s="1"/>
    </row>
    <row r="4" spans="1:18" ht="18" customHeight="1">
      <c r="A4" s="1"/>
      <c r="B4" s="167"/>
      <c r="C4" s="168"/>
      <c r="D4" s="169"/>
      <c r="E4" s="174"/>
      <c r="F4" s="178"/>
      <c r="G4" s="187" t="s">
        <v>6</v>
      </c>
      <c r="H4" s="161"/>
      <c r="I4" s="188" t="s">
        <v>148</v>
      </c>
      <c r="J4" s="163"/>
      <c r="K4" s="184"/>
      <c r="L4" s="191" t="s">
        <v>149</v>
      </c>
      <c r="M4" s="193" t="s">
        <v>150</v>
      </c>
      <c r="N4" s="195" t="s">
        <v>151</v>
      </c>
      <c r="O4" s="184"/>
      <c r="P4" s="184"/>
      <c r="Q4" s="1"/>
      <c r="R4" s="1"/>
    </row>
    <row r="5" spans="1:18" ht="16.5" customHeight="1">
      <c r="A5" s="1"/>
      <c r="B5" s="170"/>
      <c r="C5" s="171"/>
      <c r="D5" s="172"/>
      <c r="E5" s="175"/>
      <c r="F5" s="179"/>
      <c r="G5" s="68" t="s">
        <v>7</v>
      </c>
      <c r="H5" s="69" t="s">
        <v>8</v>
      </c>
      <c r="I5" s="69" t="s">
        <v>7</v>
      </c>
      <c r="J5" s="70" t="s">
        <v>8</v>
      </c>
      <c r="K5" s="185"/>
      <c r="L5" s="192"/>
      <c r="M5" s="194"/>
      <c r="N5" s="196"/>
      <c r="O5" s="185"/>
      <c r="P5" s="185"/>
      <c r="Q5" s="1"/>
      <c r="R5" s="1"/>
    </row>
    <row r="6" spans="1:18" ht="15" customHeight="1">
      <c r="A6" s="1"/>
      <c r="B6" s="71" t="s">
        <v>45</v>
      </c>
      <c r="C6" s="72">
        <v>2103024</v>
      </c>
      <c r="D6" s="29" t="s">
        <v>46</v>
      </c>
      <c r="E6" s="30" t="e">
        <f t="shared" ref="E6:E118" si="0">VLOOKUP($C6,#REF!,3,FALSE)</f>
        <v>#REF!</v>
      </c>
      <c r="F6" s="73" t="e">
        <f t="shared" ref="F6:F118" si="1">VLOOKUP($C6,#REF!,4,FALSE)</f>
        <v>#REF!</v>
      </c>
      <c r="G6" s="74" t="e">
        <f t="shared" ref="G6:G118" si="2">IF(H6=0,"",($F6-H6)/$F6)</f>
        <v>#REF!</v>
      </c>
      <c r="H6" s="75" t="e">
        <f t="shared" ref="H6:H118" si="3">VLOOKUP($C6,#REF!,8,FALSE)</f>
        <v>#REF!</v>
      </c>
      <c r="I6" s="76" t="e">
        <f t="shared" ref="I6:I118" si="4">IF(J6=0,"",($F6-J6)/$F6)</f>
        <v>#REF!</v>
      </c>
      <c r="J6" s="77" t="e">
        <f t="shared" ref="J6:J118" si="5">VLOOKUP(C6,#REF!,10,0)</f>
        <v>#REF!</v>
      </c>
      <c r="K6" s="78">
        <v>34800</v>
      </c>
      <c r="L6" s="79">
        <v>17900</v>
      </c>
      <c r="M6" s="80" t="e">
        <f t="shared" ref="M6:M118" si="6">(H6/1.1*0.8)-L6-3000</f>
        <v>#REF!</v>
      </c>
      <c r="N6" s="81">
        <f t="shared" ref="N6:N118" si="7">IFERROR(M6/(H6*0.8/1.1),0)</f>
        <v>0</v>
      </c>
      <c r="O6" s="78"/>
      <c r="P6" s="82" t="str">
        <f t="shared" ref="P6:P118" si="8">IFERROR((L6-E6)/L6," ")</f>
        <v xml:space="preserve"> </v>
      </c>
      <c r="Q6" s="1"/>
      <c r="R6" s="83"/>
    </row>
    <row r="7" spans="1:18" ht="15" customHeight="1">
      <c r="A7" s="1"/>
      <c r="B7" s="84" t="s">
        <v>47</v>
      </c>
      <c r="C7" s="85">
        <v>2103016</v>
      </c>
      <c r="D7" s="12" t="s">
        <v>48</v>
      </c>
      <c r="E7" s="13" t="e">
        <f t="shared" si="0"/>
        <v>#REF!</v>
      </c>
      <c r="F7" s="86" t="e">
        <f t="shared" si="1"/>
        <v>#REF!</v>
      </c>
      <c r="G7" s="87" t="e">
        <f t="shared" si="2"/>
        <v>#REF!</v>
      </c>
      <c r="H7" s="88" t="e">
        <f t="shared" si="3"/>
        <v>#REF!</v>
      </c>
      <c r="I7" s="89" t="e">
        <f t="shared" si="4"/>
        <v>#REF!</v>
      </c>
      <c r="J7" s="90" t="e">
        <f t="shared" si="5"/>
        <v>#REF!</v>
      </c>
      <c r="K7" s="78">
        <v>144000</v>
      </c>
      <c r="L7" s="79">
        <v>65400</v>
      </c>
      <c r="M7" s="80" t="e">
        <f t="shared" si="6"/>
        <v>#REF!</v>
      </c>
      <c r="N7" s="81">
        <f t="shared" si="7"/>
        <v>0</v>
      </c>
      <c r="O7" s="78"/>
      <c r="P7" s="91" t="str">
        <f t="shared" si="8"/>
        <v xml:space="preserve"> </v>
      </c>
      <c r="Q7" s="1"/>
      <c r="R7" s="83"/>
    </row>
    <row r="8" spans="1:18" ht="15" customHeight="1">
      <c r="A8" s="1"/>
      <c r="B8" s="92" t="s">
        <v>9</v>
      </c>
      <c r="C8" s="85">
        <v>2102970</v>
      </c>
      <c r="D8" s="12" t="s">
        <v>49</v>
      </c>
      <c r="E8" s="13" t="e">
        <f t="shared" si="0"/>
        <v>#REF!</v>
      </c>
      <c r="F8" s="86" t="e">
        <f t="shared" si="1"/>
        <v>#REF!</v>
      </c>
      <c r="G8" s="87" t="e">
        <f t="shared" si="2"/>
        <v>#REF!</v>
      </c>
      <c r="H8" s="88" t="e">
        <f t="shared" si="3"/>
        <v>#REF!</v>
      </c>
      <c r="I8" s="89" t="e">
        <f t="shared" si="4"/>
        <v>#REF!</v>
      </c>
      <c r="J8" s="90" t="e">
        <f t="shared" si="5"/>
        <v>#REF!</v>
      </c>
      <c r="K8" s="78">
        <v>55000</v>
      </c>
      <c r="L8" s="79">
        <v>28000</v>
      </c>
      <c r="M8" s="80" t="e">
        <f t="shared" si="6"/>
        <v>#REF!</v>
      </c>
      <c r="N8" s="81">
        <f t="shared" si="7"/>
        <v>0</v>
      </c>
      <c r="O8" s="78"/>
      <c r="P8" s="91" t="str">
        <f t="shared" si="8"/>
        <v xml:space="preserve"> </v>
      </c>
      <c r="Q8" s="1"/>
      <c r="R8" s="83"/>
    </row>
    <row r="9" spans="1:18" ht="15" customHeight="1">
      <c r="A9" s="1"/>
      <c r="B9" s="92" t="s">
        <v>9</v>
      </c>
      <c r="C9" s="85">
        <v>2022273</v>
      </c>
      <c r="D9" s="12" t="s">
        <v>50</v>
      </c>
      <c r="E9" s="13" t="e">
        <f t="shared" si="0"/>
        <v>#REF!</v>
      </c>
      <c r="F9" s="86" t="e">
        <f t="shared" si="1"/>
        <v>#REF!</v>
      </c>
      <c r="G9" s="87" t="e">
        <f t="shared" si="2"/>
        <v>#REF!</v>
      </c>
      <c r="H9" s="88" t="e">
        <f t="shared" si="3"/>
        <v>#REF!</v>
      </c>
      <c r="I9" s="89" t="e">
        <f t="shared" si="4"/>
        <v>#REF!</v>
      </c>
      <c r="J9" s="90" t="e">
        <f t="shared" si="5"/>
        <v>#REF!</v>
      </c>
      <c r="K9" s="78">
        <v>20000</v>
      </c>
      <c r="L9" s="79">
        <v>11500</v>
      </c>
      <c r="M9" s="80" t="e">
        <f t="shared" si="6"/>
        <v>#REF!</v>
      </c>
      <c r="N9" s="81">
        <f t="shared" si="7"/>
        <v>0</v>
      </c>
      <c r="O9" s="78" t="s">
        <v>152</v>
      </c>
      <c r="P9" s="91" t="str">
        <f t="shared" si="8"/>
        <v xml:space="preserve"> </v>
      </c>
      <c r="Q9" s="1"/>
      <c r="R9" s="83"/>
    </row>
    <row r="10" spans="1:18" ht="15" customHeight="1">
      <c r="A10" s="1"/>
      <c r="B10" s="92" t="s">
        <v>52</v>
      </c>
      <c r="C10" s="85">
        <v>2021833</v>
      </c>
      <c r="D10" s="12" t="s">
        <v>53</v>
      </c>
      <c r="E10" s="13" t="e">
        <f t="shared" si="0"/>
        <v>#REF!</v>
      </c>
      <c r="F10" s="86" t="e">
        <f t="shared" si="1"/>
        <v>#REF!</v>
      </c>
      <c r="G10" s="87" t="e">
        <f t="shared" si="2"/>
        <v>#REF!</v>
      </c>
      <c r="H10" s="88" t="e">
        <f t="shared" si="3"/>
        <v>#REF!</v>
      </c>
      <c r="I10" s="89" t="e">
        <f t="shared" si="4"/>
        <v>#REF!</v>
      </c>
      <c r="J10" s="90" t="e">
        <f t="shared" si="5"/>
        <v>#REF!</v>
      </c>
      <c r="K10" s="78">
        <v>16800</v>
      </c>
      <c r="L10" s="79">
        <v>7000</v>
      </c>
      <c r="M10" s="80" t="e">
        <f t="shared" si="6"/>
        <v>#REF!</v>
      </c>
      <c r="N10" s="81">
        <f t="shared" si="7"/>
        <v>0</v>
      </c>
      <c r="O10" s="78"/>
      <c r="P10" s="91" t="str">
        <f t="shared" si="8"/>
        <v xml:space="preserve"> </v>
      </c>
      <c r="Q10" s="1"/>
      <c r="R10" s="83"/>
    </row>
    <row r="11" spans="1:18" ht="15" customHeight="1">
      <c r="A11" s="1"/>
      <c r="B11" s="92" t="s">
        <v>9</v>
      </c>
      <c r="C11" s="85">
        <v>2021838</v>
      </c>
      <c r="D11" s="12" t="s">
        <v>54</v>
      </c>
      <c r="E11" s="13" t="e">
        <f t="shared" si="0"/>
        <v>#REF!</v>
      </c>
      <c r="F11" s="86" t="e">
        <f t="shared" si="1"/>
        <v>#REF!</v>
      </c>
      <c r="G11" s="87" t="e">
        <f t="shared" si="2"/>
        <v>#REF!</v>
      </c>
      <c r="H11" s="88" t="e">
        <f t="shared" si="3"/>
        <v>#REF!</v>
      </c>
      <c r="I11" s="89" t="e">
        <f t="shared" si="4"/>
        <v>#REF!</v>
      </c>
      <c r="J11" s="90" t="e">
        <f t="shared" si="5"/>
        <v>#REF!</v>
      </c>
      <c r="K11" s="78">
        <v>13800</v>
      </c>
      <c r="L11" s="79">
        <v>6000</v>
      </c>
      <c r="M11" s="80" t="e">
        <f t="shared" si="6"/>
        <v>#REF!</v>
      </c>
      <c r="N11" s="81">
        <f t="shared" si="7"/>
        <v>0</v>
      </c>
      <c r="O11" s="78"/>
      <c r="P11" s="91" t="str">
        <f t="shared" si="8"/>
        <v xml:space="preserve"> </v>
      </c>
      <c r="Q11" s="1"/>
      <c r="R11" s="83"/>
    </row>
    <row r="12" spans="1:18" ht="15" customHeight="1">
      <c r="A12" s="1"/>
      <c r="B12" s="92" t="s">
        <v>9</v>
      </c>
      <c r="C12" s="85">
        <v>2021839</v>
      </c>
      <c r="D12" s="12" t="s">
        <v>55</v>
      </c>
      <c r="E12" s="13" t="e">
        <f t="shared" si="0"/>
        <v>#REF!</v>
      </c>
      <c r="F12" s="86" t="e">
        <f t="shared" si="1"/>
        <v>#REF!</v>
      </c>
      <c r="G12" s="87" t="e">
        <f t="shared" si="2"/>
        <v>#REF!</v>
      </c>
      <c r="H12" s="88" t="e">
        <f t="shared" si="3"/>
        <v>#REF!</v>
      </c>
      <c r="I12" s="89" t="e">
        <f t="shared" si="4"/>
        <v>#REF!</v>
      </c>
      <c r="J12" s="90" t="e">
        <f t="shared" si="5"/>
        <v>#REF!</v>
      </c>
      <c r="K12" s="78">
        <v>16800</v>
      </c>
      <c r="L12" s="79">
        <v>7000</v>
      </c>
      <c r="M12" s="80" t="e">
        <f t="shared" si="6"/>
        <v>#REF!</v>
      </c>
      <c r="N12" s="81">
        <f t="shared" si="7"/>
        <v>0</v>
      </c>
      <c r="O12" s="78"/>
      <c r="P12" s="91" t="str">
        <f t="shared" si="8"/>
        <v xml:space="preserve"> </v>
      </c>
      <c r="Q12" s="1"/>
      <c r="R12" s="83"/>
    </row>
    <row r="13" spans="1:18" ht="15" customHeight="1">
      <c r="A13" s="1"/>
      <c r="B13" s="92" t="s">
        <v>9</v>
      </c>
      <c r="C13" s="85">
        <v>2021840</v>
      </c>
      <c r="D13" s="12" t="s">
        <v>56</v>
      </c>
      <c r="E13" s="13" t="e">
        <f t="shared" si="0"/>
        <v>#REF!</v>
      </c>
      <c r="F13" s="86" t="e">
        <f t="shared" si="1"/>
        <v>#REF!</v>
      </c>
      <c r="G13" s="87" t="e">
        <f t="shared" si="2"/>
        <v>#REF!</v>
      </c>
      <c r="H13" s="88" t="e">
        <f t="shared" si="3"/>
        <v>#REF!</v>
      </c>
      <c r="I13" s="89" t="e">
        <f t="shared" si="4"/>
        <v>#REF!</v>
      </c>
      <c r="J13" s="90" t="e">
        <f t="shared" si="5"/>
        <v>#REF!</v>
      </c>
      <c r="K13" s="78">
        <v>13800</v>
      </c>
      <c r="L13" s="79">
        <v>6200</v>
      </c>
      <c r="M13" s="80" t="e">
        <f t="shared" si="6"/>
        <v>#REF!</v>
      </c>
      <c r="N13" s="81">
        <f t="shared" si="7"/>
        <v>0</v>
      </c>
      <c r="O13" s="78"/>
      <c r="P13" s="91" t="str">
        <f t="shared" si="8"/>
        <v xml:space="preserve"> </v>
      </c>
      <c r="Q13" s="1"/>
      <c r="R13" s="83"/>
    </row>
    <row r="14" spans="1:18" ht="15" customHeight="1">
      <c r="A14" s="1"/>
      <c r="B14" s="92" t="s">
        <v>9</v>
      </c>
      <c r="C14" s="85">
        <v>2021841</v>
      </c>
      <c r="D14" s="12" t="s">
        <v>57</v>
      </c>
      <c r="E14" s="13" t="e">
        <f t="shared" si="0"/>
        <v>#REF!</v>
      </c>
      <c r="F14" s="86" t="e">
        <f t="shared" si="1"/>
        <v>#REF!</v>
      </c>
      <c r="G14" s="87" t="e">
        <f t="shared" si="2"/>
        <v>#REF!</v>
      </c>
      <c r="H14" s="88" t="e">
        <f t="shared" si="3"/>
        <v>#REF!</v>
      </c>
      <c r="I14" s="89" t="e">
        <f t="shared" si="4"/>
        <v>#REF!</v>
      </c>
      <c r="J14" s="90" t="e">
        <f t="shared" si="5"/>
        <v>#REF!</v>
      </c>
      <c r="K14" s="78">
        <v>13800</v>
      </c>
      <c r="L14" s="79">
        <v>6000</v>
      </c>
      <c r="M14" s="80" t="e">
        <f t="shared" si="6"/>
        <v>#REF!</v>
      </c>
      <c r="N14" s="81">
        <f t="shared" si="7"/>
        <v>0</v>
      </c>
      <c r="O14" s="78"/>
      <c r="P14" s="91" t="str">
        <f t="shared" si="8"/>
        <v xml:space="preserve"> </v>
      </c>
      <c r="Q14" s="1"/>
      <c r="R14" s="83"/>
    </row>
    <row r="15" spans="1:18" ht="15" customHeight="1">
      <c r="A15" s="1"/>
      <c r="B15" s="84"/>
      <c r="C15" s="85">
        <v>2102950</v>
      </c>
      <c r="D15" s="12" t="s">
        <v>58</v>
      </c>
      <c r="E15" s="13" t="e">
        <f t="shared" si="0"/>
        <v>#REF!</v>
      </c>
      <c r="F15" s="86" t="e">
        <f t="shared" si="1"/>
        <v>#REF!</v>
      </c>
      <c r="G15" s="87" t="e">
        <f t="shared" si="2"/>
        <v>#REF!</v>
      </c>
      <c r="H15" s="88" t="e">
        <f t="shared" si="3"/>
        <v>#REF!</v>
      </c>
      <c r="I15" s="89" t="e">
        <f t="shared" si="4"/>
        <v>#REF!</v>
      </c>
      <c r="J15" s="90" t="e">
        <f t="shared" si="5"/>
        <v>#REF!</v>
      </c>
      <c r="K15" s="78">
        <v>12800</v>
      </c>
      <c r="L15" s="79">
        <v>5700</v>
      </c>
      <c r="M15" s="80" t="e">
        <f t="shared" si="6"/>
        <v>#REF!</v>
      </c>
      <c r="N15" s="81">
        <f t="shared" si="7"/>
        <v>0</v>
      </c>
      <c r="O15" s="78"/>
      <c r="P15" s="91" t="str">
        <f t="shared" si="8"/>
        <v xml:space="preserve"> </v>
      </c>
      <c r="Q15" s="1"/>
      <c r="R15" s="83"/>
    </row>
    <row r="16" spans="1:18" ht="15" customHeight="1">
      <c r="A16" s="1"/>
      <c r="B16" s="92" t="s">
        <v>9</v>
      </c>
      <c r="C16" s="85">
        <v>2021872</v>
      </c>
      <c r="D16" s="12" t="s">
        <v>11</v>
      </c>
      <c r="E16" s="13" t="e">
        <f t="shared" si="0"/>
        <v>#REF!</v>
      </c>
      <c r="F16" s="86" t="e">
        <f t="shared" si="1"/>
        <v>#REF!</v>
      </c>
      <c r="G16" s="87" t="e">
        <f t="shared" si="2"/>
        <v>#REF!</v>
      </c>
      <c r="H16" s="88" t="e">
        <f t="shared" si="3"/>
        <v>#REF!</v>
      </c>
      <c r="I16" s="89" t="e">
        <f t="shared" si="4"/>
        <v>#REF!</v>
      </c>
      <c r="J16" s="90" t="e">
        <f t="shared" si="5"/>
        <v>#REF!</v>
      </c>
      <c r="K16" s="78">
        <v>29800</v>
      </c>
      <c r="L16" s="79">
        <v>15500</v>
      </c>
      <c r="M16" s="80" t="e">
        <f t="shared" si="6"/>
        <v>#REF!</v>
      </c>
      <c r="N16" s="81">
        <f t="shared" si="7"/>
        <v>0</v>
      </c>
      <c r="O16" s="78"/>
      <c r="P16" s="91" t="str">
        <f t="shared" si="8"/>
        <v xml:space="preserve"> </v>
      </c>
      <c r="Q16" s="1"/>
      <c r="R16" s="83"/>
    </row>
    <row r="17" spans="1:18" ht="15" customHeight="1">
      <c r="A17" s="1"/>
      <c r="B17" s="92" t="s">
        <v>9</v>
      </c>
      <c r="C17" s="85">
        <v>2021873</v>
      </c>
      <c r="D17" s="12" t="s">
        <v>12</v>
      </c>
      <c r="E17" s="13" t="e">
        <f t="shared" si="0"/>
        <v>#REF!</v>
      </c>
      <c r="F17" s="86" t="e">
        <f t="shared" si="1"/>
        <v>#REF!</v>
      </c>
      <c r="G17" s="87" t="e">
        <f t="shared" si="2"/>
        <v>#REF!</v>
      </c>
      <c r="H17" s="88" t="e">
        <f t="shared" si="3"/>
        <v>#REF!</v>
      </c>
      <c r="I17" s="89" t="e">
        <f t="shared" si="4"/>
        <v>#REF!</v>
      </c>
      <c r="J17" s="90" t="e">
        <f t="shared" si="5"/>
        <v>#REF!</v>
      </c>
      <c r="K17" s="78">
        <v>29800</v>
      </c>
      <c r="L17" s="79">
        <v>15500</v>
      </c>
      <c r="M17" s="80" t="e">
        <f t="shared" si="6"/>
        <v>#REF!</v>
      </c>
      <c r="N17" s="81">
        <f t="shared" si="7"/>
        <v>0</v>
      </c>
      <c r="O17" s="78"/>
      <c r="P17" s="91" t="str">
        <f t="shared" si="8"/>
        <v xml:space="preserve"> </v>
      </c>
      <c r="Q17" s="1"/>
      <c r="R17" s="83"/>
    </row>
    <row r="18" spans="1:18" ht="15" customHeight="1">
      <c r="A18" s="1"/>
      <c r="B18" s="92" t="s">
        <v>9</v>
      </c>
      <c r="C18" s="85">
        <v>2021874</v>
      </c>
      <c r="D18" s="12" t="s">
        <v>59</v>
      </c>
      <c r="E18" s="13" t="e">
        <f t="shared" si="0"/>
        <v>#REF!</v>
      </c>
      <c r="F18" s="86" t="e">
        <f t="shared" si="1"/>
        <v>#REF!</v>
      </c>
      <c r="G18" s="87" t="e">
        <f t="shared" si="2"/>
        <v>#REF!</v>
      </c>
      <c r="H18" s="88" t="e">
        <f t="shared" si="3"/>
        <v>#REF!</v>
      </c>
      <c r="I18" s="89" t="e">
        <f t="shared" si="4"/>
        <v>#REF!</v>
      </c>
      <c r="J18" s="90" t="e">
        <f t="shared" si="5"/>
        <v>#REF!</v>
      </c>
      <c r="K18" s="78">
        <v>26800</v>
      </c>
      <c r="L18" s="79">
        <v>14000</v>
      </c>
      <c r="M18" s="80" t="e">
        <f t="shared" si="6"/>
        <v>#REF!</v>
      </c>
      <c r="N18" s="81">
        <f t="shared" si="7"/>
        <v>0</v>
      </c>
      <c r="O18" s="78"/>
      <c r="P18" s="91" t="str">
        <f t="shared" si="8"/>
        <v xml:space="preserve"> </v>
      </c>
      <c r="Q18" s="1"/>
      <c r="R18" s="83"/>
    </row>
    <row r="19" spans="1:18" ht="15" customHeight="1">
      <c r="A19" s="1"/>
      <c r="B19" s="92" t="s">
        <v>9</v>
      </c>
      <c r="C19" s="85">
        <v>2021875</v>
      </c>
      <c r="D19" s="12" t="s">
        <v>13</v>
      </c>
      <c r="E19" s="13" t="e">
        <f t="shared" si="0"/>
        <v>#REF!</v>
      </c>
      <c r="F19" s="86" t="e">
        <f t="shared" si="1"/>
        <v>#REF!</v>
      </c>
      <c r="G19" s="87" t="e">
        <f t="shared" si="2"/>
        <v>#REF!</v>
      </c>
      <c r="H19" s="88" t="e">
        <f t="shared" si="3"/>
        <v>#REF!</v>
      </c>
      <c r="I19" s="89" t="e">
        <f t="shared" si="4"/>
        <v>#REF!</v>
      </c>
      <c r="J19" s="90" t="e">
        <f t="shared" si="5"/>
        <v>#REF!</v>
      </c>
      <c r="K19" s="78">
        <v>26800</v>
      </c>
      <c r="L19" s="79">
        <v>14000</v>
      </c>
      <c r="M19" s="80" t="e">
        <f t="shared" si="6"/>
        <v>#REF!</v>
      </c>
      <c r="N19" s="81">
        <f t="shared" si="7"/>
        <v>0</v>
      </c>
      <c r="O19" s="78"/>
      <c r="P19" s="91" t="str">
        <f t="shared" si="8"/>
        <v xml:space="preserve"> </v>
      </c>
      <c r="Q19" s="1"/>
      <c r="R19" s="83"/>
    </row>
    <row r="20" spans="1:18" ht="15" customHeight="1">
      <c r="A20" s="1"/>
      <c r="B20" s="92" t="s">
        <v>9</v>
      </c>
      <c r="C20" s="85">
        <v>2021876</v>
      </c>
      <c r="D20" s="12" t="s">
        <v>14</v>
      </c>
      <c r="E20" s="13" t="e">
        <f t="shared" si="0"/>
        <v>#REF!</v>
      </c>
      <c r="F20" s="86" t="e">
        <f t="shared" si="1"/>
        <v>#REF!</v>
      </c>
      <c r="G20" s="87" t="e">
        <f t="shared" si="2"/>
        <v>#REF!</v>
      </c>
      <c r="H20" s="88" t="e">
        <f t="shared" si="3"/>
        <v>#REF!</v>
      </c>
      <c r="I20" s="89" t="e">
        <f t="shared" si="4"/>
        <v>#REF!</v>
      </c>
      <c r="J20" s="90" t="e">
        <f t="shared" si="5"/>
        <v>#REF!</v>
      </c>
      <c r="K20" s="78">
        <v>26800</v>
      </c>
      <c r="L20" s="79">
        <v>14000</v>
      </c>
      <c r="M20" s="80" t="e">
        <f t="shared" si="6"/>
        <v>#REF!</v>
      </c>
      <c r="N20" s="81">
        <f t="shared" si="7"/>
        <v>0</v>
      </c>
      <c r="O20" s="78"/>
      <c r="P20" s="91" t="str">
        <f t="shared" si="8"/>
        <v xml:space="preserve"> </v>
      </c>
      <c r="Q20" s="1"/>
      <c r="R20" s="83"/>
    </row>
    <row r="21" spans="1:18" ht="15" customHeight="1">
      <c r="A21" s="1"/>
      <c r="B21" s="92" t="s">
        <v>9</v>
      </c>
      <c r="C21" s="85">
        <v>2021915</v>
      </c>
      <c r="D21" s="12" t="s">
        <v>15</v>
      </c>
      <c r="E21" s="13" t="e">
        <f t="shared" si="0"/>
        <v>#REF!</v>
      </c>
      <c r="F21" s="86" t="e">
        <f t="shared" si="1"/>
        <v>#REF!</v>
      </c>
      <c r="G21" s="87" t="e">
        <f t="shared" si="2"/>
        <v>#REF!</v>
      </c>
      <c r="H21" s="88" t="e">
        <f t="shared" si="3"/>
        <v>#REF!</v>
      </c>
      <c r="I21" s="89" t="e">
        <f t="shared" si="4"/>
        <v>#REF!</v>
      </c>
      <c r="J21" s="90" t="e">
        <f t="shared" si="5"/>
        <v>#REF!</v>
      </c>
      <c r="K21" s="78">
        <v>39800</v>
      </c>
      <c r="L21" s="79">
        <v>17000</v>
      </c>
      <c r="M21" s="80" t="e">
        <f t="shared" si="6"/>
        <v>#REF!</v>
      </c>
      <c r="N21" s="81">
        <f t="shared" si="7"/>
        <v>0</v>
      </c>
      <c r="O21" s="78"/>
      <c r="P21" s="91" t="str">
        <f t="shared" si="8"/>
        <v xml:space="preserve"> </v>
      </c>
      <c r="Q21" s="1"/>
      <c r="R21" s="83"/>
    </row>
    <row r="22" spans="1:18" ht="15" customHeight="1">
      <c r="A22" s="1"/>
      <c r="B22" s="92" t="s">
        <v>9</v>
      </c>
      <c r="C22" s="85">
        <v>2021916</v>
      </c>
      <c r="D22" s="12" t="s">
        <v>16</v>
      </c>
      <c r="E22" s="13" t="e">
        <f t="shared" si="0"/>
        <v>#REF!</v>
      </c>
      <c r="F22" s="86" t="e">
        <f t="shared" si="1"/>
        <v>#REF!</v>
      </c>
      <c r="G22" s="87" t="e">
        <f t="shared" si="2"/>
        <v>#REF!</v>
      </c>
      <c r="H22" s="88" t="e">
        <f t="shared" si="3"/>
        <v>#REF!</v>
      </c>
      <c r="I22" s="89" t="e">
        <f t="shared" si="4"/>
        <v>#REF!</v>
      </c>
      <c r="J22" s="90" t="e">
        <f t="shared" si="5"/>
        <v>#REF!</v>
      </c>
      <c r="K22" s="78">
        <v>49800</v>
      </c>
      <c r="L22" s="79">
        <v>27000</v>
      </c>
      <c r="M22" s="80" t="e">
        <f t="shared" si="6"/>
        <v>#REF!</v>
      </c>
      <c r="N22" s="81">
        <f t="shared" si="7"/>
        <v>0</v>
      </c>
      <c r="O22" s="78"/>
      <c r="P22" s="91" t="str">
        <f t="shared" si="8"/>
        <v xml:space="preserve"> </v>
      </c>
      <c r="Q22" s="1"/>
      <c r="R22" s="83"/>
    </row>
    <row r="23" spans="1:18" ht="15" customHeight="1">
      <c r="A23" s="1"/>
      <c r="B23" s="84" t="s">
        <v>17</v>
      </c>
      <c r="C23" s="85">
        <v>2022128</v>
      </c>
      <c r="D23" s="12" t="s">
        <v>18</v>
      </c>
      <c r="E23" s="13" t="e">
        <f t="shared" si="0"/>
        <v>#REF!</v>
      </c>
      <c r="F23" s="86" t="e">
        <f t="shared" si="1"/>
        <v>#REF!</v>
      </c>
      <c r="G23" s="87" t="e">
        <f t="shared" si="2"/>
        <v>#REF!</v>
      </c>
      <c r="H23" s="88" t="e">
        <f t="shared" si="3"/>
        <v>#REF!</v>
      </c>
      <c r="I23" s="89" t="e">
        <f t="shared" si="4"/>
        <v>#REF!</v>
      </c>
      <c r="J23" s="90" t="e">
        <f t="shared" si="5"/>
        <v>#REF!</v>
      </c>
      <c r="K23" s="78">
        <v>39500</v>
      </c>
      <c r="L23" s="79">
        <v>27000</v>
      </c>
      <c r="M23" s="80" t="e">
        <f t="shared" si="6"/>
        <v>#REF!</v>
      </c>
      <c r="N23" s="81">
        <f t="shared" si="7"/>
        <v>0</v>
      </c>
      <c r="O23" s="78"/>
      <c r="P23" s="91" t="str">
        <f t="shared" si="8"/>
        <v xml:space="preserve"> </v>
      </c>
      <c r="Q23" s="1"/>
      <c r="R23" s="83"/>
    </row>
    <row r="24" spans="1:18" ht="15" customHeight="1">
      <c r="A24" s="1"/>
      <c r="B24" s="84" t="s">
        <v>60</v>
      </c>
      <c r="C24" s="85">
        <v>2102972</v>
      </c>
      <c r="D24" s="12" t="s">
        <v>61</v>
      </c>
      <c r="E24" s="13" t="e">
        <f t="shared" si="0"/>
        <v>#REF!</v>
      </c>
      <c r="F24" s="86" t="e">
        <f t="shared" si="1"/>
        <v>#REF!</v>
      </c>
      <c r="G24" s="87" t="e">
        <f t="shared" si="2"/>
        <v>#REF!</v>
      </c>
      <c r="H24" s="88" t="e">
        <f t="shared" si="3"/>
        <v>#REF!</v>
      </c>
      <c r="I24" s="89" t="e">
        <f t="shared" si="4"/>
        <v>#REF!</v>
      </c>
      <c r="J24" s="93" t="e">
        <f t="shared" si="5"/>
        <v>#REF!</v>
      </c>
      <c r="K24" s="78">
        <v>79000</v>
      </c>
      <c r="L24" s="79">
        <v>42500</v>
      </c>
      <c r="M24" s="80" t="e">
        <f t="shared" si="6"/>
        <v>#REF!</v>
      </c>
      <c r="N24" s="81">
        <f t="shared" si="7"/>
        <v>0</v>
      </c>
      <c r="O24" s="78"/>
      <c r="P24" s="91" t="str">
        <f t="shared" si="8"/>
        <v xml:space="preserve"> </v>
      </c>
      <c r="Q24" s="1"/>
      <c r="R24" s="83"/>
    </row>
    <row r="25" spans="1:18" ht="15" customHeight="1">
      <c r="A25" s="1"/>
      <c r="B25" s="92" t="s">
        <v>9</v>
      </c>
      <c r="C25" s="85">
        <v>2022123</v>
      </c>
      <c r="D25" s="12" t="s">
        <v>62</v>
      </c>
      <c r="E25" s="13" t="e">
        <f t="shared" si="0"/>
        <v>#REF!</v>
      </c>
      <c r="F25" s="86" t="e">
        <f t="shared" si="1"/>
        <v>#REF!</v>
      </c>
      <c r="G25" s="87" t="e">
        <f t="shared" si="2"/>
        <v>#REF!</v>
      </c>
      <c r="H25" s="88" t="e">
        <f t="shared" si="3"/>
        <v>#REF!</v>
      </c>
      <c r="I25" s="89" t="e">
        <f t="shared" si="4"/>
        <v>#REF!</v>
      </c>
      <c r="J25" s="93" t="e">
        <f t="shared" si="5"/>
        <v>#REF!</v>
      </c>
      <c r="K25" s="78">
        <v>29800</v>
      </c>
      <c r="L25" s="79">
        <v>12000</v>
      </c>
      <c r="M25" s="80" t="e">
        <f t="shared" si="6"/>
        <v>#REF!</v>
      </c>
      <c r="N25" s="81">
        <f t="shared" si="7"/>
        <v>0</v>
      </c>
      <c r="O25" s="78"/>
      <c r="P25" s="91" t="str">
        <f t="shared" si="8"/>
        <v xml:space="preserve"> </v>
      </c>
      <c r="Q25" s="1"/>
      <c r="R25" s="83"/>
    </row>
    <row r="26" spans="1:18" ht="15" customHeight="1">
      <c r="A26" s="1"/>
      <c r="B26" s="92" t="s">
        <v>9</v>
      </c>
      <c r="C26" s="85">
        <v>2022127</v>
      </c>
      <c r="D26" s="12" t="s">
        <v>19</v>
      </c>
      <c r="E26" s="13" t="e">
        <f t="shared" si="0"/>
        <v>#REF!</v>
      </c>
      <c r="F26" s="86" t="e">
        <f t="shared" si="1"/>
        <v>#REF!</v>
      </c>
      <c r="G26" s="87" t="e">
        <f t="shared" si="2"/>
        <v>#REF!</v>
      </c>
      <c r="H26" s="88" t="e">
        <f t="shared" si="3"/>
        <v>#REF!</v>
      </c>
      <c r="I26" s="89" t="e">
        <f t="shared" si="4"/>
        <v>#REF!</v>
      </c>
      <c r="J26" s="93" t="e">
        <f t="shared" si="5"/>
        <v>#REF!</v>
      </c>
      <c r="K26" s="78">
        <v>39800</v>
      </c>
      <c r="L26" s="79">
        <v>18000</v>
      </c>
      <c r="M26" s="80" t="e">
        <f t="shared" si="6"/>
        <v>#REF!</v>
      </c>
      <c r="N26" s="81">
        <f t="shared" si="7"/>
        <v>0</v>
      </c>
      <c r="O26" s="78"/>
      <c r="P26" s="91" t="str">
        <f t="shared" si="8"/>
        <v xml:space="preserve"> </v>
      </c>
      <c r="Q26" s="1"/>
      <c r="R26" s="83"/>
    </row>
    <row r="27" spans="1:18" ht="15" customHeight="1">
      <c r="A27" s="1"/>
      <c r="B27" s="84" t="s">
        <v>64</v>
      </c>
      <c r="C27" s="85">
        <v>2102995</v>
      </c>
      <c r="D27" s="12" t="s">
        <v>65</v>
      </c>
      <c r="E27" s="13" t="e">
        <f t="shared" si="0"/>
        <v>#REF!</v>
      </c>
      <c r="F27" s="86" t="e">
        <f t="shared" si="1"/>
        <v>#REF!</v>
      </c>
      <c r="G27" s="87" t="e">
        <f t="shared" si="2"/>
        <v>#REF!</v>
      </c>
      <c r="H27" s="88" t="e">
        <f t="shared" si="3"/>
        <v>#REF!</v>
      </c>
      <c r="I27" s="89" t="e">
        <f t="shared" si="4"/>
        <v>#REF!</v>
      </c>
      <c r="J27" s="90" t="e">
        <f t="shared" si="5"/>
        <v>#REF!</v>
      </c>
      <c r="K27" s="78">
        <v>56000</v>
      </c>
      <c r="L27" s="94">
        <v>32500</v>
      </c>
      <c r="M27" s="80" t="e">
        <f t="shared" si="6"/>
        <v>#REF!</v>
      </c>
      <c r="N27" s="81">
        <f t="shared" si="7"/>
        <v>0</v>
      </c>
      <c r="O27" s="78"/>
      <c r="P27" s="91" t="str">
        <f t="shared" si="8"/>
        <v xml:space="preserve"> </v>
      </c>
      <c r="Q27" s="1"/>
      <c r="R27" s="83"/>
    </row>
    <row r="28" spans="1:18" ht="15" customHeight="1">
      <c r="A28" s="1"/>
      <c r="B28" s="84" t="s">
        <v>66</v>
      </c>
      <c r="C28" s="85">
        <v>2015242</v>
      </c>
      <c r="D28" s="12" t="s">
        <v>67</v>
      </c>
      <c r="E28" s="13" t="e">
        <f t="shared" si="0"/>
        <v>#REF!</v>
      </c>
      <c r="F28" s="86" t="e">
        <f t="shared" si="1"/>
        <v>#REF!</v>
      </c>
      <c r="G28" s="87" t="e">
        <f t="shared" si="2"/>
        <v>#REF!</v>
      </c>
      <c r="H28" s="88" t="e">
        <f t="shared" si="3"/>
        <v>#REF!</v>
      </c>
      <c r="I28" s="89" t="e">
        <f t="shared" si="4"/>
        <v>#REF!</v>
      </c>
      <c r="J28" s="90" t="e">
        <f t="shared" si="5"/>
        <v>#REF!</v>
      </c>
      <c r="K28" s="78">
        <v>40000</v>
      </c>
      <c r="L28" s="94">
        <v>27000</v>
      </c>
      <c r="M28" s="80" t="e">
        <f t="shared" si="6"/>
        <v>#REF!</v>
      </c>
      <c r="N28" s="81">
        <f t="shared" si="7"/>
        <v>0</v>
      </c>
      <c r="O28" s="78"/>
      <c r="P28" s="91" t="str">
        <f t="shared" si="8"/>
        <v xml:space="preserve"> </v>
      </c>
      <c r="Q28" s="1"/>
      <c r="R28" s="83"/>
    </row>
    <row r="29" spans="1:18" ht="15" customHeight="1">
      <c r="A29" s="1"/>
      <c r="B29" s="92" t="s">
        <v>9</v>
      </c>
      <c r="C29" s="85">
        <v>2022122</v>
      </c>
      <c r="D29" s="12" t="s">
        <v>68</v>
      </c>
      <c r="E29" s="13" t="e">
        <f t="shared" si="0"/>
        <v>#REF!</v>
      </c>
      <c r="F29" s="86" t="e">
        <f t="shared" si="1"/>
        <v>#REF!</v>
      </c>
      <c r="G29" s="87" t="e">
        <f t="shared" si="2"/>
        <v>#REF!</v>
      </c>
      <c r="H29" s="88" t="e">
        <f t="shared" si="3"/>
        <v>#REF!</v>
      </c>
      <c r="I29" s="89" t="e">
        <f t="shared" si="4"/>
        <v>#REF!</v>
      </c>
      <c r="J29" s="90" t="e">
        <f t="shared" si="5"/>
        <v>#REF!</v>
      </c>
      <c r="K29" s="78">
        <v>29900</v>
      </c>
      <c r="L29" s="79">
        <v>16540</v>
      </c>
      <c r="M29" s="80" t="e">
        <f t="shared" si="6"/>
        <v>#REF!</v>
      </c>
      <c r="N29" s="81">
        <f t="shared" si="7"/>
        <v>0</v>
      </c>
      <c r="O29" s="78"/>
      <c r="P29" s="91" t="str">
        <f t="shared" si="8"/>
        <v xml:space="preserve"> </v>
      </c>
      <c r="Q29" s="1"/>
      <c r="R29" s="83"/>
    </row>
    <row r="30" spans="1:18" ht="15" customHeight="1">
      <c r="A30" s="1"/>
      <c r="B30" s="92" t="s">
        <v>9</v>
      </c>
      <c r="C30" s="85">
        <v>2022125</v>
      </c>
      <c r="D30" s="12" t="s">
        <v>20</v>
      </c>
      <c r="E30" s="13" t="e">
        <f t="shared" si="0"/>
        <v>#REF!</v>
      </c>
      <c r="F30" s="86" t="e">
        <f t="shared" si="1"/>
        <v>#REF!</v>
      </c>
      <c r="G30" s="87" t="e">
        <f t="shared" si="2"/>
        <v>#REF!</v>
      </c>
      <c r="H30" s="88" t="e">
        <f t="shared" si="3"/>
        <v>#REF!</v>
      </c>
      <c r="I30" s="89" t="e">
        <f t="shared" si="4"/>
        <v>#REF!</v>
      </c>
      <c r="J30" s="90" t="e">
        <f t="shared" si="5"/>
        <v>#REF!</v>
      </c>
      <c r="K30" s="78">
        <v>39800</v>
      </c>
      <c r="L30" s="79">
        <v>19750</v>
      </c>
      <c r="M30" s="80" t="e">
        <f t="shared" si="6"/>
        <v>#REF!</v>
      </c>
      <c r="N30" s="81">
        <f t="shared" si="7"/>
        <v>0</v>
      </c>
      <c r="O30" s="78"/>
      <c r="P30" s="91" t="str">
        <f t="shared" si="8"/>
        <v xml:space="preserve"> </v>
      </c>
      <c r="Q30" s="1"/>
      <c r="R30" s="83"/>
    </row>
    <row r="31" spans="1:18" ht="15" customHeight="1">
      <c r="A31" s="1"/>
      <c r="B31" s="84" t="s">
        <v>69</v>
      </c>
      <c r="C31" s="85">
        <v>2022124</v>
      </c>
      <c r="D31" s="12" t="s">
        <v>10</v>
      </c>
      <c r="E31" s="13" t="e">
        <f t="shared" si="0"/>
        <v>#REF!</v>
      </c>
      <c r="F31" s="86" t="e">
        <f t="shared" si="1"/>
        <v>#REF!</v>
      </c>
      <c r="G31" s="87" t="e">
        <f t="shared" si="2"/>
        <v>#REF!</v>
      </c>
      <c r="H31" s="88" t="e">
        <f t="shared" si="3"/>
        <v>#REF!</v>
      </c>
      <c r="I31" s="89" t="e">
        <f t="shared" si="4"/>
        <v>#REF!</v>
      </c>
      <c r="J31" s="90" t="e">
        <f t="shared" si="5"/>
        <v>#REF!</v>
      </c>
      <c r="K31" s="78">
        <v>12800</v>
      </c>
      <c r="L31" s="79">
        <v>4000</v>
      </c>
      <c r="M31" s="80" t="e">
        <f t="shared" si="6"/>
        <v>#REF!</v>
      </c>
      <c r="N31" s="81">
        <f t="shared" si="7"/>
        <v>0</v>
      </c>
      <c r="O31" s="78" t="s">
        <v>153</v>
      </c>
      <c r="P31" s="91" t="str">
        <f t="shared" si="8"/>
        <v xml:space="preserve"> </v>
      </c>
      <c r="Q31" s="1"/>
      <c r="R31" s="83"/>
    </row>
    <row r="32" spans="1:18" ht="15" customHeight="1">
      <c r="A32" s="1"/>
      <c r="B32" s="92" t="s">
        <v>9</v>
      </c>
      <c r="C32" s="85">
        <v>2022126</v>
      </c>
      <c r="D32" s="12" t="s">
        <v>21</v>
      </c>
      <c r="E32" s="13" t="e">
        <f t="shared" si="0"/>
        <v>#REF!</v>
      </c>
      <c r="F32" s="86" t="e">
        <f t="shared" si="1"/>
        <v>#REF!</v>
      </c>
      <c r="G32" s="87" t="e">
        <f t="shared" si="2"/>
        <v>#REF!</v>
      </c>
      <c r="H32" s="88" t="e">
        <f t="shared" si="3"/>
        <v>#REF!</v>
      </c>
      <c r="I32" s="89" t="e">
        <f t="shared" si="4"/>
        <v>#REF!</v>
      </c>
      <c r="J32" s="90" t="e">
        <f t="shared" si="5"/>
        <v>#REF!</v>
      </c>
      <c r="K32" s="78">
        <v>39800</v>
      </c>
      <c r="L32" s="79">
        <v>20000</v>
      </c>
      <c r="M32" s="80" t="e">
        <f t="shared" si="6"/>
        <v>#REF!</v>
      </c>
      <c r="N32" s="81">
        <f t="shared" si="7"/>
        <v>0</v>
      </c>
      <c r="O32" s="78"/>
      <c r="P32" s="91" t="str">
        <f t="shared" si="8"/>
        <v xml:space="preserve"> </v>
      </c>
      <c r="Q32" s="1"/>
      <c r="R32" s="83"/>
    </row>
    <row r="33" spans="1:18" ht="15" customHeight="1">
      <c r="A33" s="1"/>
      <c r="B33" s="84" t="s">
        <v>72</v>
      </c>
      <c r="C33" s="85">
        <v>2022108</v>
      </c>
      <c r="D33" s="12" t="s">
        <v>73</v>
      </c>
      <c r="E33" s="13" t="e">
        <f t="shared" si="0"/>
        <v>#REF!</v>
      </c>
      <c r="F33" s="86" t="e">
        <f t="shared" si="1"/>
        <v>#REF!</v>
      </c>
      <c r="G33" s="87" t="e">
        <f t="shared" si="2"/>
        <v>#REF!</v>
      </c>
      <c r="H33" s="88" t="e">
        <f t="shared" si="3"/>
        <v>#REF!</v>
      </c>
      <c r="I33" s="89" t="e">
        <f t="shared" si="4"/>
        <v>#REF!</v>
      </c>
      <c r="J33" s="90" t="e">
        <f t="shared" si="5"/>
        <v>#REF!</v>
      </c>
      <c r="K33" s="78">
        <v>24500</v>
      </c>
      <c r="L33" s="79">
        <v>14000</v>
      </c>
      <c r="M33" s="80" t="e">
        <f t="shared" si="6"/>
        <v>#REF!</v>
      </c>
      <c r="N33" s="81">
        <f t="shared" si="7"/>
        <v>0</v>
      </c>
      <c r="O33" s="78"/>
      <c r="P33" s="91" t="str">
        <f t="shared" si="8"/>
        <v xml:space="preserve"> </v>
      </c>
      <c r="Q33" s="1"/>
      <c r="R33" s="83"/>
    </row>
    <row r="34" spans="1:18" ht="15" customHeight="1">
      <c r="A34" s="1"/>
      <c r="B34" s="84" t="s">
        <v>74</v>
      </c>
      <c r="C34" s="85">
        <v>2022101</v>
      </c>
      <c r="D34" s="12" t="s">
        <v>75</v>
      </c>
      <c r="E34" s="13" t="e">
        <f t="shared" si="0"/>
        <v>#REF!</v>
      </c>
      <c r="F34" s="86" t="e">
        <f t="shared" si="1"/>
        <v>#REF!</v>
      </c>
      <c r="G34" s="87" t="e">
        <f t="shared" si="2"/>
        <v>#REF!</v>
      </c>
      <c r="H34" s="88" t="e">
        <f t="shared" si="3"/>
        <v>#REF!</v>
      </c>
      <c r="I34" s="89" t="e">
        <f t="shared" si="4"/>
        <v>#REF!</v>
      </c>
      <c r="J34" s="90" t="e">
        <f t="shared" si="5"/>
        <v>#REF!</v>
      </c>
      <c r="K34" s="78">
        <v>9900</v>
      </c>
      <c r="L34" s="79">
        <v>5000</v>
      </c>
      <c r="M34" s="80" t="e">
        <f t="shared" si="6"/>
        <v>#REF!</v>
      </c>
      <c r="N34" s="81">
        <f t="shared" si="7"/>
        <v>0</v>
      </c>
      <c r="O34" s="78"/>
      <c r="P34" s="91" t="str">
        <f t="shared" si="8"/>
        <v xml:space="preserve"> </v>
      </c>
      <c r="Q34" s="1"/>
      <c r="R34" s="83"/>
    </row>
    <row r="35" spans="1:18" ht="15" customHeight="1">
      <c r="A35" s="1"/>
      <c r="B35" s="84" t="s">
        <v>74</v>
      </c>
      <c r="C35" s="85">
        <v>2024254</v>
      </c>
      <c r="D35" s="12" t="s">
        <v>76</v>
      </c>
      <c r="E35" s="13" t="e">
        <f t="shared" si="0"/>
        <v>#REF!</v>
      </c>
      <c r="F35" s="86" t="e">
        <f t="shared" si="1"/>
        <v>#REF!</v>
      </c>
      <c r="G35" s="87" t="e">
        <f t="shared" si="2"/>
        <v>#REF!</v>
      </c>
      <c r="H35" s="88" t="e">
        <f t="shared" si="3"/>
        <v>#REF!</v>
      </c>
      <c r="I35" s="89" t="e">
        <f t="shared" si="4"/>
        <v>#REF!</v>
      </c>
      <c r="J35" s="90" t="e">
        <f t="shared" si="5"/>
        <v>#REF!</v>
      </c>
      <c r="K35" s="95">
        <v>9900</v>
      </c>
      <c r="L35" s="96">
        <v>6500</v>
      </c>
      <c r="M35" s="80" t="e">
        <f t="shared" si="6"/>
        <v>#REF!</v>
      </c>
      <c r="N35" s="81">
        <f t="shared" si="7"/>
        <v>0</v>
      </c>
      <c r="O35" s="78"/>
      <c r="P35" s="91" t="str">
        <f t="shared" si="8"/>
        <v xml:space="preserve"> </v>
      </c>
      <c r="Q35" s="1"/>
      <c r="R35" s="83"/>
    </row>
    <row r="36" spans="1:18" ht="15" hidden="1" customHeight="1">
      <c r="A36" s="1"/>
      <c r="B36" s="92" t="s">
        <v>9</v>
      </c>
      <c r="C36" s="85">
        <v>2022952</v>
      </c>
      <c r="D36" s="12" t="s">
        <v>77</v>
      </c>
      <c r="E36" s="13" t="e">
        <f t="shared" si="0"/>
        <v>#REF!</v>
      </c>
      <c r="F36" s="86" t="e">
        <f t="shared" si="1"/>
        <v>#REF!</v>
      </c>
      <c r="G36" s="87" t="e">
        <f t="shared" si="2"/>
        <v>#REF!</v>
      </c>
      <c r="H36" s="88" t="e">
        <f t="shared" si="3"/>
        <v>#REF!</v>
      </c>
      <c r="I36" s="89" t="e">
        <f t="shared" si="4"/>
        <v>#REF!</v>
      </c>
      <c r="J36" s="90" t="e">
        <f t="shared" si="5"/>
        <v>#REF!</v>
      </c>
      <c r="K36" s="95"/>
      <c r="L36" s="96"/>
      <c r="M36" s="80" t="e">
        <f t="shared" si="6"/>
        <v>#REF!</v>
      </c>
      <c r="N36" s="81">
        <f t="shared" si="7"/>
        <v>0</v>
      </c>
      <c r="O36" s="78"/>
      <c r="P36" s="91" t="str">
        <f t="shared" si="8"/>
        <v xml:space="preserve"> </v>
      </c>
      <c r="Q36" s="1"/>
      <c r="R36" s="83"/>
    </row>
    <row r="37" spans="1:18" ht="15" hidden="1" customHeight="1">
      <c r="A37" s="1"/>
      <c r="B37" s="92" t="s">
        <v>9</v>
      </c>
      <c r="C37" s="85">
        <v>2022953</v>
      </c>
      <c r="D37" s="12" t="s">
        <v>78</v>
      </c>
      <c r="E37" s="13" t="e">
        <f t="shared" si="0"/>
        <v>#REF!</v>
      </c>
      <c r="F37" s="86" t="e">
        <f t="shared" si="1"/>
        <v>#REF!</v>
      </c>
      <c r="G37" s="87" t="e">
        <f t="shared" si="2"/>
        <v>#REF!</v>
      </c>
      <c r="H37" s="88" t="e">
        <f t="shared" si="3"/>
        <v>#REF!</v>
      </c>
      <c r="I37" s="89" t="e">
        <f t="shared" si="4"/>
        <v>#REF!</v>
      </c>
      <c r="J37" s="90" t="e">
        <f t="shared" si="5"/>
        <v>#REF!</v>
      </c>
      <c r="K37" s="95"/>
      <c r="L37" s="96"/>
      <c r="M37" s="80" t="e">
        <f t="shared" si="6"/>
        <v>#REF!</v>
      </c>
      <c r="N37" s="81">
        <f t="shared" si="7"/>
        <v>0</v>
      </c>
      <c r="O37" s="78"/>
      <c r="P37" s="91" t="str">
        <f t="shared" si="8"/>
        <v xml:space="preserve"> </v>
      </c>
      <c r="Q37" s="1"/>
      <c r="R37" s="83"/>
    </row>
    <row r="38" spans="1:18" ht="15" customHeight="1">
      <c r="A38" s="1"/>
      <c r="B38" s="84" t="s">
        <v>79</v>
      </c>
      <c r="C38" s="85">
        <v>2023495</v>
      </c>
      <c r="D38" s="12" t="s">
        <v>80</v>
      </c>
      <c r="E38" s="13" t="e">
        <f t="shared" si="0"/>
        <v>#REF!</v>
      </c>
      <c r="F38" s="86" t="e">
        <f t="shared" si="1"/>
        <v>#REF!</v>
      </c>
      <c r="G38" s="87" t="e">
        <f t="shared" si="2"/>
        <v>#REF!</v>
      </c>
      <c r="H38" s="88" t="e">
        <f t="shared" si="3"/>
        <v>#REF!</v>
      </c>
      <c r="I38" s="89" t="e">
        <f t="shared" si="4"/>
        <v>#REF!</v>
      </c>
      <c r="J38" s="90" t="e">
        <f t="shared" si="5"/>
        <v>#REF!</v>
      </c>
      <c r="K38" s="78">
        <v>58500</v>
      </c>
      <c r="L38" s="79">
        <v>35000</v>
      </c>
      <c r="M38" s="80" t="e">
        <f t="shared" si="6"/>
        <v>#REF!</v>
      </c>
      <c r="N38" s="81">
        <f t="shared" si="7"/>
        <v>0</v>
      </c>
      <c r="O38" s="78"/>
      <c r="P38" s="91" t="str">
        <f t="shared" si="8"/>
        <v xml:space="preserve"> </v>
      </c>
      <c r="Q38" s="1"/>
      <c r="R38" s="83"/>
    </row>
    <row r="39" spans="1:18" ht="15" customHeight="1">
      <c r="A39" s="1"/>
      <c r="B39" s="92" t="s">
        <v>9</v>
      </c>
      <c r="C39" s="85">
        <v>2102891</v>
      </c>
      <c r="D39" s="12" t="s">
        <v>81</v>
      </c>
      <c r="E39" s="13" t="e">
        <f t="shared" si="0"/>
        <v>#REF!</v>
      </c>
      <c r="F39" s="86" t="e">
        <f t="shared" si="1"/>
        <v>#REF!</v>
      </c>
      <c r="G39" s="87" t="e">
        <f t="shared" si="2"/>
        <v>#REF!</v>
      </c>
      <c r="H39" s="88" t="e">
        <f t="shared" si="3"/>
        <v>#REF!</v>
      </c>
      <c r="I39" s="89" t="e">
        <f t="shared" si="4"/>
        <v>#REF!</v>
      </c>
      <c r="J39" s="90" t="e">
        <f t="shared" si="5"/>
        <v>#REF!</v>
      </c>
      <c r="K39" s="78">
        <v>22800</v>
      </c>
      <c r="L39" s="79">
        <v>13000</v>
      </c>
      <c r="M39" s="80" t="e">
        <f t="shared" si="6"/>
        <v>#REF!</v>
      </c>
      <c r="N39" s="81">
        <f t="shared" si="7"/>
        <v>0</v>
      </c>
      <c r="O39" s="78"/>
      <c r="P39" s="97" t="str">
        <f t="shared" si="8"/>
        <v xml:space="preserve"> </v>
      </c>
      <c r="Q39" s="1"/>
      <c r="R39" s="83"/>
    </row>
    <row r="40" spans="1:18" ht="15" customHeight="1">
      <c r="A40" s="1"/>
      <c r="B40" s="92" t="s">
        <v>9</v>
      </c>
      <c r="C40" s="85">
        <v>2102906</v>
      </c>
      <c r="D40" s="12" t="s">
        <v>84</v>
      </c>
      <c r="E40" s="13" t="e">
        <f t="shared" si="0"/>
        <v>#REF!</v>
      </c>
      <c r="F40" s="86" t="e">
        <f t="shared" si="1"/>
        <v>#REF!</v>
      </c>
      <c r="G40" s="87" t="e">
        <f t="shared" si="2"/>
        <v>#REF!</v>
      </c>
      <c r="H40" s="88" t="e">
        <f t="shared" si="3"/>
        <v>#REF!</v>
      </c>
      <c r="I40" s="89" t="e">
        <f t="shared" si="4"/>
        <v>#REF!</v>
      </c>
      <c r="J40" s="90" t="e">
        <f t="shared" si="5"/>
        <v>#REF!</v>
      </c>
      <c r="K40" s="78">
        <v>12600</v>
      </c>
      <c r="L40" s="79">
        <v>6000</v>
      </c>
      <c r="M40" s="80" t="e">
        <f t="shared" si="6"/>
        <v>#REF!</v>
      </c>
      <c r="N40" s="81">
        <f t="shared" si="7"/>
        <v>0</v>
      </c>
      <c r="O40" s="78"/>
      <c r="P40" s="91" t="str">
        <f t="shared" si="8"/>
        <v xml:space="preserve"> </v>
      </c>
      <c r="Q40" s="1"/>
      <c r="R40" s="83"/>
    </row>
    <row r="41" spans="1:18" ht="15" customHeight="1">
      <c r="A41" s="1"/>
      <c r="B41" s="92" t="s">
        <v>85</v>
      </c>
      <c r="C41" s="85">
        <v>2102988</v>
      </c>
      <c r="D41" s="12" t="s">
        <v>86</v>
      </c>
      <c r="E41" s="13" t="e">
        <f t="shared" si="0"/>
        <v>#REF!</v>
      </c>
      <c r="F41" s="86" t="e">
        <f t="shared" si="1"/>
        <v>#REF!</v>
      </c>
      <c r="G41" s="87" t="e">
        <f t="shared" si="2"/>
        <v>#REF!</v>
      </c>
      <c r="H41" s="88" t="e">
        <f t="shared" si="3"/>
        <v>#REF!</v>
      </c>
      <c r="I41" s="89" t="e">
        <f t="shared" si="4"/>
        <v>#REF!</v>
      </c>
      <c r="J41" s="90" t="e">
        <f t="shared" si="5"/>
        <v>#REF!</v>
      </c>
      <c r="K41" s="78">
        <v>39800</v>
      </c>
      <c r="L41" s="79">
        <v>23000</v>
      </c>
      <c r="M41" s="80" t="e">
        <f t="shared" si="6"/>
        <v>#REF!</v>
      </c>
      <c r="N41" s="81">
        <f t="shared" si="7"/>
        <v>0</v>
      </c>
      <c r="O41" s="78"/>
      <c r="P41" s="91" t="str">
        <f t="shared" si="8"/>
        <v xml:space="preserve"> </v>
      </c>
      <c r="Q41" s="1"/>
      <c r="R41" s="83"/>
    </row>
    <row r="42" spans="1:18" ht="15" customHeight="1">
      <c r="A42" s="1"/>
      <c r="B42" s="92" t="s">
        <v>87</v>
      </c>
      <c r="C42" s="85">
        <v>2102841</v>
      </c>
      <c r="D42" s="12" t="s">
        <v>88</v>
      </c>
      <c r="E42" s="13" t="e">
        <f t="shared" si="0"/>
        <v>#REF!</v>
      </c>
      <c r="F42" s="86" t="e">
        <f t="shared" si="1"/>
        <v>#REF!</v>
      </c>
      <c r="G42" s="87" t="e">
        <f t="shared" si="2"/>
        <v>#REF!</v>
      </c>
      <c r="H42" s="88" t="e">
        <f t="shared" si="3"/>
        <v>#REF!</v>
      </c>
      <c r="I42" s="89" t="e">
        <f t="shared" si="4"/>
        <v>#REF!</v>
      </c>
      <c r="J42" s="90" t="e">
        <f t="shared" si="5"/>
        <v>#REF!</v>
      </c>
      <c r="K42" s="78">
        <v>24800</v>
      </c>
      <c r="L42" s="79">
        <v>12700</v>
      </c>
      <c r="M42" s="80" t="e">
        <f t="shared" si="6"/>
        <v>#REF!</v>
      </c>
      <c r="N42" s="81">
        <f t="shared" si="7"/>
        <v>0</v>
      </c>
      <c r="O42" s="78"/>
      <c r="P42" s="91" t="str">
        <f t="shared" si="8"/>
        <v xml:space="preserve"> </v>
      </c>
      <c r="Q42" s="1"/>
      <c r="R42" s="83"/>
    </row>
    <row r="43" spans="1:18" ht="15" customHeight="1">
      <c r="A43" s="1"/>
      <c r="B43" s="92" t="s">
        <v>9</v>
      </c>
      <c r="C43" s="85">
        <v>2102945</v>
      </c>
      <c r="D43" s="12" t="s">
        <v>89</v>
      </c>
      <c r="E43" s="13" t="e">
        <f t="shared" si="0"/>
        <v>#REF!</v>
      </c>
      <c r="F43" s="86" t="e">
        <f t="shared" si="1"/>
        <v>#REF!</v>
      </c>
      <c r="G43" s="87" t="e">
        <f t="shared" si="2"/>
        <v>#REF!</v>
      </c>
      <c r="H43" s="88" t="e">
        <f t="shared" si="3"/>
        <v>#REF!</v>
      </c>
      <c r="I43" s="89" t="e">
        <f t="shared" si="4"/>
        <v>#REF!</v>
      </c>
      <c r="J43" s="90" t="e">
        <f t="shared" si="5"/>
        <v>#REF!</v>
      </c>
      <c r="K43" s="78">
        <v>39800</v>
      </c>
      <c r="L43" s="79">
        <v>20000</v>
      </c>
      <c r="M43" s="80" t="e">
        <f t="shared" si="6"/>
        <v>#REF!</v>
      </c>
      <c r="N43" s="81">
        <f t="shared" si="7"/>
        <v>0</v>
      </c>
      <c r="O43" s="78"/>
      <c r="P43" s="91" t="str">
        <f t="shared" si="8"/>
        <v xml:space="preserve"> </v>
      </c>
      <c r="Q43" s="1"/>
      <c r="R43" s="83"/>
    </row>
    <row r="44" spans="1:18" ht="15" customHeight="1">
      <c r="A44" s="1"/>
      <c r="B44" s="84" t="s">
        <v>22</v>
      </c>
      <c r="C44" s="85">
        <v>2022107</v>
      </c>
      <c r="D44" s="12" t="s">
        <v>23</v>
      </c>
      <c r="E44" s="13" t="e">
        <f t="shared" si="0"/>
        <v>#REF!</v>
      </c>
      <c r="F44" s="86" t="e">
        <f t="shared" si="1"/>
        <v>#REF!</v>
      </c>
      <c r="G44" s="87" t="e">
        <f t="shared" si="2"/>
        <v>#REF!</v>
      </c>
      <c r="H44" s="88" t="e">
        <f t="shared" si="3"/>
        <v>#REF!</v>
      </c>
      <c r="I44" s="89" t="e">
        <f t="shared" si="4"/>
        <v>#REF!</v>
      </c>
      <c r="J44" s="90" t="e">
        <f t="shared" si="5"/>
        <v>#REF!</v>
      </c>
      <c r="K44" s="78">
        <v>130000</v>
      </c>
      <c r="L44" s="79">
        <v>75340</v>
      </c>
      <c r="M44" s="80" t="e">
        <f t="shared" si="6"/>
        <v>#REF!</v>
      </c>
      <c r="N44" s="81">
        <f t="shared" si="7"/>
        <v>0</v>
      </c>
      <c r="O44" s="78"/>
      <c r="P44" s="91" t="str">
        <f t="shared" si="8"/>
        <v xml:space="preserve"> </v>
      </c>
      <c r="Q44" s="1"/>
      <c r="R44" s="83"/>
    </row>
    <row r="45" spans="1:18" ht="15" customHeight="1">
      <c r="A45" s="1"/>
      <c r="B45" s="84" t="s">
        <v>24</v>
      </c>
      <c r="C45" s="85">
        <v>2022099</v>
      </c>
      <c r="D45" s="12" t="s">
        <v>25</v>
      </c>
      <c r="E45" s="13" t="e">
        <f t="shared" si="0"/>
        <v>#REF!</v>
      </c>
      <c r="F45" s="86" t="e">
        <f t="shared" si="1"/>
        <v>#REF!</v>
      </c>
      <c r="G45" s="87" t="e">
        <f t="shared" si="2"/>
        <v>#REF!</v>
      </c>
      <c r="H45" s="88" t="e">
        <f t="shared" si="3"/>
        <v>#REF!</v>
      </c>
      <c r="I45" s="89" t="e">
        <f t="shared" si="4"/>
        <v>#REF!</v>
      </c>
      <c r="J45" s="90" t="e">
        <f t="shared" si="5"/>
        <v>#REF!</v>
      </c>
      <c r="K45" s="78">
        <v>35500</v>
      </c>
      <c r="L45" s="79">
        <v>19800</v>
      </c>
      <c r="M45" s="80" t="e">
        <f t="shared" si="6"/>
        <v>#REF!</v>
      </c>
      <c r="N45" s="81">
        <f t="shared" si="7"/>
        <v>0</v>
      </c>
      <c r="O45" s="78"/>
      <c r="P45" s="91" t="str">
        <f t="shared" si="8"/>
        <v xml:space="preserve"> </v>
      </c>
      <c r="Q45" s="1"/>
      <c r="R45" s="83"/>
    </row>
    <row r="46" spans="1:18" ht="15" customHeight="1">
      <c r="A46" s="1"/>
      <c r="B46" s="92" t="s">
        <v>9</v>
      </c>
      <c r="C46" s="85">
        <v>2025219</v>
      </c>
      <c r="D46" s="12" t="s">
        <v>26</v>
      </c>
      <c r="E46" s="13" t="e">
        <f t="shared" si="0"/>
        <v>#REF!</v>
      </c>
      <c r="F46" s="86" t="e">
        <f t="shared" si="1"/>
        <v>#REF!</v>
      </c>
      <c r="G46" s="87" t="e">
        <f t="shared" si="2"/>
        <v>#REF!</v>
      </c>
      <c r="H46" s="88" t="e">
        <f t="shared" si="3"/>
        <v>#REF!</v>
      </c>
      <c r="I46" s="89" t="e">
        <f t="shared" si="4"/>
        <v>#REF!</v>
      </c>
      <c r="J46" s="90" t="e">
        <f t="shared" si="5"/>
        <v>#REF!</v>
      </c>
      <c r="K46" s="78">
        <v>49000</v>
      </c>
      <c r="L46" s="94">
        <v>30000</v>
      </c>
      <c r="M46" s="80" t="e">
        <f t="shared" si="6"/>
        <v>#REF!</v>
      </c>
      <c r="N46" s="81">
        <f t="shared" si="7"/>
        <v>0</v>
      </c>
      <c r="O46" s="78"/>
      <c r="P46" s="91" t="str">
        <f t="shared" si="8"/>
        <v xml:space="preserve"> </v>
      </c>
      <c r="Q46" s="1"/>
      <c r="R46" s="83"/>
    </row>
    <row r="47" spans="1:18" ht="15" customHeight="1">
      <c r="A47" s="1"/>
      <c r="B47" s="92" t="s">
        <v>9</v>
      </c>
      <c r="C47" s="85">
        <v>2022356</v>
      </c>
      <c r="D47" s="12" t="s">
        <v>27</v>
      </c>
      <c r="E47" s="13" t="e">
        <f t="shared" si="0"/>
        <v>#REF!</v>
      </c>
      <c r="F47" s="86" t="e">
        <f t="shared" si="1"/>
        <v>#REF!</v>
      </c>
      <c r="G47" s="87" t="e">
        <f t="shared" si="2"/>
        <v>#REF!</v>
      </c>
      <c r="H47" s="88" t="e">
        <f t="shared" si="3"/>
        <v>#REF!</v>
      </c>
      <c r="I47" s="89" t="e">
        <f t="shared" si="4"/>
        <v>#REF!</v>
      </c>
      <c r="J47" s="90" t="e">
        <f t="shared" si="5"/>
        <v>#REF!</v>
      </c>
      <c r="K47" s="78">
        <v>59000</v>
      </c>
      <c r="L47" s="79">
        <v>33500</v>
      </c>
      <c r="M47" s="80" t="e">
        <f t="shared" si="6"/>
        <v>#REF!</v>
      </c>
      <c r="N47" s="81">
        <f t="shared" si="7"/>
        <v>0</v>
      </c>
      <c r="O47" s="78"/>
      <c r="P47" s="91" t="str">
        <f t="shared" si="8"/>
        <v xml:space="preserve"> </v>
      </c>
      <c r="Q47" s="1"/>
      <c r="R47" s="83"/>
    </row>
    <row r="48" spans="1:18" ht="15" customHeight="1">
      <c r="A48" s="1"/>
      <c r="B48" s="92" t="s">
        <v>9</v>
      </c>
      <c r="C48" s="85">
        <v>2025446</v>
      </c>
      <c r="D48" s="12" t="s">
        <v>92</v>
      </c>
      <c r="E48" s="13" t="e">
        <f t="shared" si="0"/>
        <v>#REF!</v>
      </c>
      <c r="F48" s="86" t="e">
        <f t="shared" si="1"/>
        <v>#REF!</v>
      </c>
      <c r="G48" s="87" t="e">
        <f t="shared" si="2"/>
        <v>#REF!</v>
      </c>
      <c r="H48" s="88" t="e">
        <f t="shared" si="3"/>
        <v>#REF!</v>
      </c>
      <c r="I48" s="89" t="e">
        <f t="shared" si="4"/>
        <v>#REF!</v>
      </c>
      <c r="J48" s="90" t="e">
        <f t="shared" si="5"/>
        <v>#REF!</v>
      </c>
      <c r="K48" s="78">
        <v>39000</v>
      </c>
      <c r="L48" s="79">
        <v>18610</v>
      </c>
      <c r="M48" s="80" t="e">
        <f t="shared" si="6"/>
        <v>#REF!</v>
      </c>
      <c r="N48" s="81">
        <f t="shared" si="7"/>
        <v>0</v>
      </c>
      <c r="O48" s="78"/>
      <c r="P48" s="91" t="str">
        <f t="shared" si="8"/>
        <v xml:space="preserve"> </v>
      </c>
      <c r="Q48" s="1"/>
      <c r="R48" s="83"/>
    </row>
    <row r="49" spans="1:18" ht="15" customHeight="1">
      <c r="A49" s="1"/>
      <c r="B49" s="92" t="s">
        <v>9</v>
      </c>
      <c r="C49" s="85">
        <v>2022700</v>
      </c>
      <c r="D49" s="12" t="s">
        <v>28</v>
      </c>
      <c r="E49" s="13" t="e">
        <f t="shared" si="0"/>
        <v>#REF!</v>
      </c>
      <c r="F49" s="86" t="e">
        <f t="shared" si="1"/>
        <v>#REF!</v>
      </c>
      <c r="G49" s="87" t="e">
        <f t="shared" si="2"/>
        <v>#REF!</v>
      </c>
      <c r="H49" s="88" t="e">
        <f t="shared" si="3"/>
        <v>#REF!</v>
      </c>
      <c r="I49" s="89" t="e">
        <f t="shared" si="4"/>
        <v>#REF!</v>
      </c>
      <c r="J49" s="90" t="e">
        <f t="shared" si="5"/>
        <v>#REF!</v>
      </c>
      <c r="K49" s="78">
        <v>19800</v>
      </c>
      <c r="L49" s="79">
        <v>11300</v>
      </c>
      <c r="M49" s="80" t="e">
        <f t="shared" si="6"/>
        <v>#REF!</v>
      </c>
      <c r="N49" s="81">
        <f t="shared" si="7"/>
        <v>0</v>
      </c>
      <c r="O49" s="78"/>
      <c r="P49" s="91" t="str">
        <f t="shared" si="8"/>
        <v xml:space="preserve"> </v>
      </c>
      <c r="Q49" s="1"/>
      <c r="R49" s="83"/>
    </row>
    <row r="50" spans="1:18" ht="15" customHeight="1">
      <c r="A50" s="1"/>
      <c r="B50" s="92" t="s">
        <v>9</v>
      </c>
      <c r="C50" s="85">
        <v>2022723</v>
      </c>
      <c r="D50" s="12" t="s">
        <v>29</v>
      </c>
      <c r="E50" s="13" t="e">
        <f t="shared" si="0"/>
        <v>#REF!</v>
      </c>
      <c r="F50" s="86" t="e">
        <f t="shared" si="1"/>
        <v>#REF!</v>
      </c>
      <c r="G50" s="87" t="e">
        <f t="shared" si="2"/>
        <v>#REF!</v>
      </c>
      <c r="H50" s="88" t="e">
        <f t="shared" si="3"/>
        <v>#REF!</v>
      </c>
      <c r="I50" s="89" t="e">
        <f t="shared" si="4"/>
        <v>#REF!</v>
      </c>
      <c r="J50" s="90" t="e">
        <f t="shared" si="5"/>
        <v>#REF!</v>
      </c>
      <c r="K50" s="78">
        <v>64000</v>
      </c>
      <c r="L50" s="79">
        <v>40720</v>
      </c>
      <c r="M50" s="80" t="e">
        <f t="shared" si="6"/>
        <v>#REF!</v>
      </c>
      <c r="N50" s="81">
        <f t="shared" si="7"/>
        <v>0</v>
      </c>
      <c r="O50" s="78"/>
      <c r="P50" s="91" t="str">
        <f t="shared" si="8"/>
        <v xml:space="preserve"> </v>
      </c>
      <c r="Q50" s="1"/>
      <c r="R50" s="83"/>
    </row>
    <row r="51" spans="1:18" ht="15" customHeight="1">
      <c r="A51" s="1"/>
      <c r="B51" s="92" t="s">
        <v>9</v>
      </c>
      <c r="C51" s="85">
        <v>2022724</v>
      </c>
      <c r="D51" s="12" t="s">
        <v>30</v>
      </c>
      <c r="E51" s="13" t="e">
        <f t="shared" si="0"/>
        <v>#REF!</v>
      </c>
      <c r="F51" s="86" t="e">
        <f t="shared" si="1"/>
        <v>#REF!</v>
      </c>
      <c r="G51" s="87" t="e">
        <f t="shared" si="2"/>
        <v>#REF!</v>
      </c>
      <c r="H51" s="88" t="e">
        <f t="shared" si="3"/>
        <v>#REF!</v>
      </c>
      <c r="I51" s="89" t="e">
        <f t="shared" si="4"/>
        <v>#REF!</v>
      </c>
      <c r="J51" s="90" t="e">
        <f t="shared" si="5"/>
        <v>#REF!</v>
      </c>
      <c r="K51" s="78">
        <v>53000</v>
      </c>
      <c r="L51" s="79">
        <v>28100</v>
      </c>
      <c r="M51" s="80" t="e">
        <f t="shared" si="6"/>
        <v>#REF!</v>
      </c>
      <c r="N51" s="81">
        <f t="shared" si="7"/>
        <v>0</v>
      </c>
      <c r="O51" s="78"/>
      <c r="P51" s="91" t="str">
        <f t="shared" si="8"/>
        <v xml:space="preserve"> </v>
      </c>
      <c r="Q51" s="1"/>
      <c r="R51" s="83"/>
    </row>
    <row r="52" spans="1:18" ht="15" customHeight="1">
      <c r="A52" s="1"/>
      <c r="B52" s="92" t="s">
        <v>9</v>
      </c>
      <c r="C52" s="85">
        <v>2022729</v>
      </c>
      <c r="D52" s="12" t="s">
        <v>31</v>
      </c>
      <c r="E52" s="13" t="e">
        <f t="shared" si="0"/>
        <v>#REF!</v>
      </c>
      <c r="F52" s="86" t="e">
        <f t="shared" si="1"/>
        <v>#REF!</v>
      </c>
      <c r="G52" s="87" t="e">
        <f t="shared" si="2"/>
        <v>#REF!</v>
      </c>
      <c r="H52" s="88" t="e">
        <f t="shared" si="3"/>
        <v>#REF!</v>
      </c>
      <c r="I52" s="89" t="e">
        <f t="shared" si="4"/>
        <v>#REF!</v>
      </c>
      <c r="J52" s="90" t="e">
        <f t="shared" si="5"/>
        <v>#REF!</v>
      </c>
      <c r="K52" s="78">
        <v>120000</v>
      </c>
      <c r="L52" s="94">
        <v>69000</v>
      </c>
      <c r="M52" s="80" t="e">
        <f t="shared" si="6"/>
        <v>#REF!</v>
      </c>
      <c r="N52" s="81">
        <f t="shared" si="7"/>
        <v>0</v>
      </c>
      <c r="O52" s="78"/>
      <c r="P52" s="91" t="str">
        <f t="shared" si="8"/>
        <v xml:space="preserve"> </v>
      </c>
      <c r="Q52" s="1"/>
      <c r="R52" s="83"/>
    </row>
    <row r="53" spans="1:18" ht="15" customHeight="1">
      <c r="A53" s="1"/>
      <c r="B53" s="92" t="s">
        <v>9</v>
      </c>
      <c r="C53" s="85">
        <v>2022730</v>
      </c>
      <c r="D53" s="12" t="s">
        <v>32</v>
      </c>
      <c r="E53" s="13" t="e">
        <f t="shared" si="0"/>
        <v>#REF!</v>
      </c>
      <c r="F53" s="86" t="e">
        <f t="shared" si="1"/>
        <v>#REF!</v>
      </c>
      <c r="G53" s="87" t="e">
        <f t="shared" si="2"/>
        <v>#REF!</v>
      </c>
      <c r="H53" s="88" t="e">
        <f t="shared" si="3"/>
        <v>#REF!</v>
      </c>
      <c r="I53" s="89" t="e">
        <f t="shared" si="4"/>
        <v>#REF!</v>
      </c>
      <c r="J53" s="90" t="e">
        <f t="shared" si="5"/>
        <v>#REF!</v>
      </c>
      <c r="K53" s="78">
        <v>90000</v>
      </c>
      <c r="L53" s="94">
        <v>55000</v>
      </c>
      <c r="M53" s="80" t="e">
        <f t="shared" si="6"/>
        <v>#REF!</v>
      </c>
      <c r="N53" s="81">
        <f t="shared" si="7"/>
        <v>0</v>
      </c>
      <c r="O53" s="78"/>
      <c r="P53" s="91" t="str">
        <f t="shared" si="8"/>
        <v xml:space="preserve"> </v>
      </c>
      <c r="Q53" s="1"/>
      <c r="R53" s="83"/>
    </row>
    <row r="54" spans="1:18" ht="15" customHeight="1">
      <c r="A54" s="1"/>
      <c r="B54" s="92" t="s">
        <v>9</v>
      </c>
      <c r="C54" s="85">
        <v>2022745</v>
      </c>
      <c r="D54" s="12" t="s">
        <v>33</v>
      </c>
      <c r="E54" s="13" t="e">
        <f t="shared" si="0"/>
        <v>#REF!</v>
      </c>
      <c r="F54" s="86" t="e">
        <f t="shared" si="1"/>
        <v>#REF!</v>
      </c>
      <c r="G54" s="87" t="e">
        <f t="shared" si="2"/>
        <v>#REF!</v>
      </c>
      <c r="H54" s="88" t="e">
        <f t="shared" si="3"/>
        <v>#REF!</v>
      </c>
      <c r="I54" s="89" t="e">
        <f t="shared" si="4"/>
        <v>#REF!</v>
      </c>
      <c r="J54" s="90" t="e">
        <f t="shared" si="5"/>
        <v>#REF!</v>
      </c>
      <c r="K54" s="78">
        <v>59500</v>
      </c>
      <c r="L54" s="79">
        <v>33750</v>
      </c>
      <c r="M54" s="80" t="e">
        <f t="shared" si="6"/>
        <v>#REF!</v>
      </c>
      <c r="N54" s="81">
        <f t="shared" si="7"/>
        <v>0</v>
      </c>
      <c r="O54" s="78"/>
      <c r="P54" s="91" t="str">
        <f t="shared" si="8"/>
        <v xml:space="preserve"> </v>
      </c>
      <c r="Q54" s="1"/>
      <c r="R54" s="83"/>
    </row>
    <row r="55" spans="1:18" ht="15" customHeight="1">
      <c r="A55" s="1"/>
      <c r="B55" s="92" t="s">
        <v>9</v>
      </c>
      <c r="C55" s="85">
        <v>2023351</v>
      </c>
      <c r="D55" s="12" t="s">
        <v>34</v>
      </c>
      <c r="E55" s="13" t="e">
        <f t="shared" si="0"/>
        <v>#REF!</v>
      </c>
      <c r="F55" s="86" t="e">
        <f t="shared" si="1"/>
        <v>#REF!</v>
      </c>
      <c r="G55" s="87" t="e">
        <f t="shared" si="2"/>
        <v>#REF!</v>
      </c>
      <c r="H55" s="88" t="e">
        <f t="shared" si="3"/>
        <v>#REF!</v>
      </c>
      <c r="I55" s="89" t="e">
        <f t="shared" si="4"/>
        <v>#REF!</v>
      </c>
      <c r="J55" s="90" t="e">
        <f t="shared" si="5"/>
        <v>#REF!</v>
      </c>
      <c r="K55" s="78">
        <v>36500</v>
      </c>
      <c r="L55" s="79">
        <v>20000</v>
      </c>
      <c r="M55" s="80" t="e">
        <f t="shared" si="6"/>
        <v>#REF!</v>
      </c>
      <c r="N55" s="81">
        <f t="shared" si="7"/>
        <v>0</v>
      </c>
      <c r="O55" s="78"/>
      <c r="P55" s="91" t="str">
        <f t="shared" si="8"/>
        <v xml:space="preserve"> </v>
      </c>
      <c r="Q55" s="1"/>
      <c r="R55" s="83"/>
    </row>
    <row r="56" spans="1:18" ht="15" customHeight="1">
      <c r="A56" s="1"/>
      <c r="B56" s="92" t="s">
        <v>9</v>
      </c>
      <c r="C56" s="85">
        <v>2025538</v>
      </c>
      <c r="D56" s="12" t="s">
        <v>35</v>
      </c>
      <c r="E56" s="13" t="e">
        <f t="shared" si="0"/>
        <v>#REF!</v>
      </c>
      <c r="F56" s="86" t="e">
        <f t="shared" si="1"/>
        <v>#REF!</v>
      </c>
      <c r="G56" s="87" t="e">
        <f t="shared" si="2"/>
        <v>#REF!</v>
      </c>
      <c r="H56" s="88" t="e">
        <f t="shared" si="3"/>
        <v>#REF!</v>
      </c>
      <c r="I56" s="89" t="e">
        <f t="shared" si="4"/>
        <v>#REF!</v>
      </c>
      <c r="J56" s="90" t="e">
        <f t="shared" si="5"/>
        <v>#REF!</v>
      </c>
      <c r="K56" s="78">
        <v>99000</v>
      </c>
      <c r="L56" s="79">
        <v>60300</v>
      </c>
      <c r="M56" s="80" t="e">
        <f t="shared" si="6"/>
        <v>#REF!</v>
      </c>
      <c r="N56" s="81">
        <f t="shared" si="7"/>
        <v>0</v>
      </c>
      <c r="O56" s="78"/>
      <c r="P56" s="91" t="str">
        <f t="shared" si="8"/>
        <v xml:space="preserve"> </v>
      </c>
      <c r="Q56" s="1"/>
      <c r="R56" s="83"/>
    </row>
    <row r="57" spans="1:18" ht="15" customHeight="1">
      <c r="A57" s="1"/>
      <c r="B57" s="92" t="s">
        <v>9</v>
      </c>
      <c r="C57" s="85">
        <v>2023594</v>
      </c>
      <c r="D57" s="11" t="s">
        <v>36</v>
      </c>
      <c r="E57" s="13" t="e">
        <f t="shared" si="0"/>
        <v>#REF!</v>
      </c>
      <c r="F57" s="86" t="e">
        <f t="shared" si="1"/>
        <v>#REF!</v>
      </c>
      <c r="G57" s="87" t="e">
        <f t="shared" si="2"/>
        <v>#REF!</v>
      </c>
      <c r="H57" s="88" t="e">
        <f t="shared" si="3"/>
        <v>#REF!</v>
      </c>
      <c r="I57" s="89" t="e">
        <f t="shared" si="4"/>
        <v>#REF!</v>
      </c>
      <c r="J57" s="90" t="e">
        <f t="shared" si="5"/>
        <v>#REF!</v>
      </c>
      <c r="K57" s="78">
        <v>82000</v>
      </c>
      <c r="L57" s="79">
        <v>49630</v>
      </c>
      <c r="M57" s="80" t="e">
        <f t="shared" si="6"/>
        <v>#REF!</v>
      </c>
      <c r="N57" s="81">
        <f t="shared" si="7"/>
        <v>0</v>
      </c>
      <c r="O57" s="78"/>
      <c r="P57" s="91" t="str">
        <f t="shared" si="8"/>
        <v xml:space="preserve"> </v>
      </c>
      <c r="Q57" s="1"/>
      <c r="R57" s="83"/>
    </row>
    <row r="58" spans="1:18" ht="15" customHeight="1">
      <c r="A58" s="1"/>
      <c r="B58" s="92" t="s">
        <v>9</v>
      </c>
      <c r="C58" s="85">
        <v>2023739</v>
      </c>
      <c r="D58" s="11" t="s">
        <v>37</v>
      </c>
      <c r="E58" s="13" t="e">
        <f t="shared" si="0"/>
        <v>#REF!</v>
      </c>
      <c r="F58" s="86" t="e">
        <f t="shared" si="1"/>
        <v>#REF!</v>
      </c>
      <c r="G58" s="87" t="e">
        <f t="shared" si="2"/>
        <v>#REF!</v>
      </c>
      <c r="H58" s="88" t="e">
        <f t="shared" si="3"/>
        <v>#REF!</v>
      </c>
      <c r="I58" s="89" t="e">
        <f t="shared" si="4"/>
        <v>#REF!</v>
      </c>
      <c r="J58" s="90" t="e">
        <f t="shared" si="5"/>
        <v>#REF!</v>
      </c>
      <c r="K58" s="78">
        <v>65000</v>
      </c>
      <c r="L58" s="79">
        <v>37340</v>
      </c>
      <c r="M58" s="80" t="e">
        <f t="shared" si="6"/>
        <v>#REF!</v>
      </c>
      <c r="N58" s="81">
        <f t="shared" si="7"/>
        <v>0</v>
      </c>
      <c r="O58" s="78"/>
      <c r="P58" s="91" t="str">
        <f t="shared" si="8"/>
        <v xml:space="preserve"> </v>
      </c>
      <c r="Q58" s="1"/>
      <c r="R58" s="83"/>
    </row>
    <row r="59" spans="1:18" ht="15" customHeight="1">
      <c r="A59" s="1"/>
      <c r="B59" s="98" t="s">
        <v>9</v>
      </c>
      <c r="C59" s="85">
        <v>2022609</v>
      </c>
      <c r="D59" s="12" t="s">
        <v>38</v>
      </c>
      <c r="E59" s="32" t="e">
        <f t="shared" si="0"/>
        <v>#REF!</v>
      </c>
      <c r="F59" s="99" t="e">
        <f t="shared" si="1"/>
        <v>#REF!</v>
      </c>
      <c r="G59" s="100" t="e">
        <f t="shared" si="2"/>
        <v>#REF!</v>
      </c>
      <c r="H59" s="101" t="e">
        <f t="shared" si="3"/>
        <v>#REF!</v>
      </c>
      <c r="I59" s="102" t="e">
        <f t="shared" si="4"/>
        <v>#REF!</v>
      </c>
      <c r="J59" s="103" t="e">
        <f t="shared" si="5"/>
        <v>#REF!</v>
      </c>
      <c r="K59" s="78">
        <v>62000</v>
      </c>
      <c r="L59" s="79">
        <v>33000</v>
      </c>
      <c r="M59" s="80" t="e">
        <f t="shared" si="6"/>
        <v>#REF!</v>
      </c>
      <c r="N59" s="81">
        <f t="shared" si="7"/>
        <v>0</v>
      </c>
      <c r="O59" s="78"/>
      <c r="P59" s="91" t="str">
        <f t="shared" si="8"/>
        <v xml:space="preserve"> </v>
      </c>
      <c r="Q59" s="1"/>
      <c r="R59" s="83"/>
    </row>
    <row r="60" spans="1:18" ht="15" customHeight="1">
      <c r="A60" s="1"/>
      <c r="B60" s="92" t="s">
        <v>9</v>
      </c>
      <c r="C60" s="85">
        <v>2103011</v>
      </c>
      <c r="D60" s="12" t="s">
        <v>39</v>
      </c>
      <c r="E60" s="13" t="e">
        <f t="shared" si="0"/>
        <v>#REF!</v>
      </c>
      <c r="F60" s="86" t="e">
        <f t="shared" si="1"/>
        <v>#REF!</v>
      </c>
      <c r="G60" s="87" t="e">
        <f t="shared" si="2"/>
        <v>#REF!</v>
      </c>
      <c r="H60" s="88" t="e">
        <f t="shared" si="3"/>
        <v>#REF!</v>
      </c>
      <c r="I60" s="89" t="e">
        <f t="shared" si="4"/>
        <v>#REF!</v>
      </c>
      <c r="J60" s="90" t="e">
        <f t="shared" si="5"/>
        <v>#REF!</v>
      </c>
      <c r="K60" s="78">
        <v>78000</v>
      </c>
      <c r="L60" s="79">
        <v>39810</v>
      </c>
      <c r="M60" s="80" t="e">
        <f t="shared" si="6"/>
        <v>#REF!</v>
      </c>
      <c r="N60" s="81">
        <f t="shared" si="7"/>
        <v>0</v>
      </c>
      <c r="O60" s="78"/>
      <c r="P60" s="91" t="str">
        <f t="shared" si="8"/>
        <v xml:space="preserve"> </v>
      </c>
      <c r="Q60" s="1"/>
      <c r="R60" s="83"/>
    </row>
    <row r="61" spans="1:18" ht="15" customHeight="1">
      <c r="A61" s="1"/>
      <c r="B61" s="104"/>
      <c r="C61" s="105">
        <v>2025356</v>
      </c>
      <c r="D61" s="41" t="s">
        <v>154</v>
      </c>
      <c r="E61" s="18" t="e">
        <f t="shared" si="0"/>
        <v>#REF!</v>
      </c>
      <c r="F61" s="20" t="e">
        <f t="shared" si="1"/>
        <v>#REF!</v>
      </c>
      <c r="G61" s="21" t="e">
        <f t="shared" si="2"/>
        <v>#REF!</v>
      </c>
      <c r="H61" s="22" t="e">
        <f t="shared" si="3"/>
        <v>#REF!</v>
      </c>
      <c r="I61" s="23" t="e">
        <f t="shared" si="4"/>
        <v>#REF!</v>
      </c>
      <c r="J61" s="24" t="e">
        <f t="shared" si="5"/>
        <v>#REF!</v>
      </c>
      <c r="K61" s="95">
        <v>16900</v>
      </c>
      <c r="L61" s="79">
        <v>16500</v>
      </c>
      <c r="M61" s="80" t="e">
        <f t="shared" si="6"/>
        <v>#REF!</v>
      </c>
      <c r="N61" s="81">
        <f t="shared" si="7"/>
        <v>0</v>
      </c>
      <c r="O61" s="106"/>
      <c r="P61" s="91" t="str">
        <f t="shared" si="8"/>
        <v xml:space="preserve"> </v>
      </c>
      <c r="Q61" s="1"/>
      <c r="R61" s="83"/>
    </row>
    <row r="62" spans="1:18" ht="15" customHeight="1">
      <c r="A62" s="1"/>
      <c r="B62" s="92" t="s">
        <v>40</v>
      </c>
      <c r="C62" s="85">
        <v>2018401</v>
      </c>
      <c r="D62" s="12" t="s">
        <v>41</v>
      </c>
      <c r="E62" s="13" t="e">
        <f t="shared" si="0"/>
        <v>#REF!</v>
      </c>
      <c r="F62" s="86" t="e">
        <f t="shared" si="1"/>
        <v>#REF!</v>
      </c>
      <c r="G62" s="87" t="e">
        <f t="shared" si="2"/>
        <v>#REF!</v>
      </c>
      <c r="H62" s="88" t="e">
        <f t="shared" si="3"/>
        <v>#REF!</v>
      </c>
      <c r="I62" s="23" t="e">
        <f t="shared" si="4"/>
        <v>#REF!</v>
      </c>
      <c r="J62" s="90" t="e">
        <f t="shared" si="5"/>
        <v>#REF!</v>
      </c>
      <c r="K62" s="78">
        <v>89000</v>
      </c>
      <c r="L62" s="79">
        <v>60000</v>
      </c>
      <c r="M62" s="80" t="e">
        <f t="shared" si="6"/>
        <v>#REF!</v>
      </c>
      <c r="N62" s="81">
        <f t="shared" si="7"/>
        <v>0</v>
      </c>
      <c r="O62" s="78"/>
      <c r="P62" s="91" t="str">
        <f t="shared" si="8"/>
        <v xml:space="preserve"> </v>
      </c>
      <c r="Q62" s="1"/>
      <c r="R62" s="83"/>
    </row>
    <row r="63" spans="1:18" ht="15" customHeight="1">
      <c r="A63" s="1"/>
      <c r="B63" s="84" t="s">
        <v>98</v>
      </c>
      <c r="C63" s="85">
        <v>1019667</v>
      </c>
      <c r="D63" s="12" t="s">
        <v>99</v>
      </c>
      <c r="E63" s="13" t="e">
        <f t="shared" si="0"/>
        <v>#REF!</v>
      </c>
      <c r="F63" s="86" t="e">
        <f t="shared" si="1"/>
        <v>#REF!</v>
      </c>
      <c r="G63" s="87" t="e">
        <f t="shared" si="2"/>
        <v>#REF!</v>
      </c>
      <c r="H63" s="88" t="e">
        <f t="shared" si="3"/>
        <v>#REF!</v>
      </c>
      <c r="I63" s="23" t="e">
        <f t="shared" si="4"/>
        <v>#REF!</v>
      </c>
      <c r="J63" s="90" t="e">
        <f t="shared" si="5"/>
        <v>#REF!</v>
      </c>
      <c r="K63" s="78">
        <v>1900</v>
      </c>
      <c r="L63" s="79">
        <v>1230</v>
      </c>
      <c r="M63" s="80" t="e">
        <f t="shared" si="6"/>
        <v>#REF!</v>
      </c>
      <c r="N63" s="81">
        <f t="shared" si="7"/>
        <v>0</v>
      </c>
      <c r="O63" s="78" t="s">
        <v>155</v>
      </c>
      <c r="P63" s="91" t="str">
        <f t="shared" si="8"/>
        <v xml:space="preserve"> </v>
      </c>
      <c r="Q63" s="1"/>
      <c r="R63" s="83"/>
    </row>
    <row r="64" spans="1:18" ht="15" customHeight="1">
      <c r="A64" s="1"/>
      <c r="B64" s="84" t="s">
        <v>98</v>
      </c>
      <c r="C64" s="85">
        <v>1019668</v>
      </c>
      <c r="D64" s="12" t="s">
        <v>100</v>
      </c>
      <c r="E64" s="13" t="e">
        <f t="shared" si="0"/>
        <v>#REF!</v>
      </c>
      <c r="F64" s="86" t="e">
        <f t="shared" si="1"/>
        <v>#REF!</v>
      </c>
      <c r="G64" s="87" t="e">
        <f t="shared" si="2"/>
        <v>#REF!</v>
      </c>
      <c r="H64" s="88" t="e">
        <f t="shared" si="3"/>
        <v>#REF!</v>
      </c>
      <c r="I64" s="23" t="e">
        <f t="shared" si="4"/>
        <v>#REF!</v>
      </c>
      <c r="J64" s="90" t="e">
        <f t="shared" si="5"/>
        <v>#REF!</v>
      </c>
      <c r="K64" s="78">
        <v>1900</v>
      </c>
      <c r="L64" s="79">
        <v>1230</v>
      </c>
      <c r="M64" s="80" t="e">
        <f t="shared" si="6"/>
        <v>#REF!</v>
      </c>
      <c r="N64" s="81">
        <f t="shared" si="7"/>
        <v>0</v>
      </c>
      <c r="O64" s="78" t="s">
        <v>155</v>
      </c>
      <c r="P64" s="91" t="str">
        <f t="shared" si="8"/>
        <v xml:space="preserve"> </v>
      </c>
      <c r="Q64" s="1"/>
      <c r="R64" s="83"/>
    </row>
    <row r="65" spans="1:18" ht="15" customHeight="1">
      <c r="A65" s="1"/>
      <c r="B65" s="84" t="s">
        <v>98</v>
      </c>
      <c r="C65" s="85">
        <v>1020426</v>
      </c>
      <c r="D65" s="12" t="s">
        <v>101</v>
      </c>
      <c r="E65" s="13" t="e">
        <f t="shared" si="0"/>
        <v>#REF!</v>
      </c>
      <c r="F65" s="86" t="e">
        <f t="shared" si="1"/>
        <v>#REF!</v>
      </c>
      <c r="G65" s="87" t="e">
        <f t="shared" si="2"/>
        <v>#REF!</v>
      </c>
      <c r="H65" s="88" t="e">
        <f t="shared" si="3"/>
        <v>#REF!</v>
      </c>
      <c r="I65" s="23" t="e">
        <f t="shared" si="4"/>
        <v>#REF!</v>
      </c>
      <c r="J65" s="90" t="e">
        <f t="shared" si="5"/>
        <v>#REF!</v>
      </c>
      <c r="K65" s="78">
        <v>2700</v>
      </c>
      <c r="L65" s="79">
        <v>1500</v>
      </c>
      <c r="M65" s="80" t="e">
        <f t="shared" si="6"/>
        <v>#REF!</v>
      </c>
      <c r="N65" s="81">
        <f t="shared" si="7"/>
        <v>0</v>
      </c>
      <c r="O65" s="78" t="s">
        <v>155</v>
      </c>
      <c r="P65" s="91" t="str">
        <f t="shared" si="8"/>
        <v xml:space="preserve"> </v>
      </c>
      <c r="Q65" s="1"/>
      <c r="R65" s="83"/>
    </row>
    <row r="66" spans="1:18" ht="15" customHeight="1">
      <c r="A66" s="1"/>
      <c r="B66" s="84" t="s">
        <v>98</v>
      </c>
      <c r="C66" s="85">
        <v>1020427</v>
      </c>
      <c r="D66" s="12" t="s">
        <v>102</v>
      </c>
      <c r="E66" s="13" t="e">
        <f t="shared" si="0"/>
        <v>#REF!</v>
      </c>
      <c r="F66" s="86" t="e">
        <f t="shared" si="1"/>
        <v>#REF!</v>
      </c>
      <c r="G66" s="87" t="e">
        <f t="shared" si="2"/>
        <v>#REF!</v>
      </c>
      <c r="H66" s="88" t="e">
        <f t="shared" si="3"/>
        <v>#REF!</v>
      </c>
      <c r="I66" s="23" t="e">
        <f t="shared" si="4"/>
        <v>#REF!</v>
      </c>
      <c r="J66" s="90" t="e">
        <f t="shared" si="5"/>
        <v>#REF!</v>
      </c>
      <c r="K66" s="78">
        <v>2700</v>
      </c>
      <c r="L66" s="79">
        <v>1500</v>
      </c>
      <c r="M66" s="80" t="e">
        <f t="shared" si="6"/>
        <v>#REF!</v>
      </c>
      <c r="N66" s="81">
        <f t="shared" si="7"/>
        <v>0</v>
      </c>
      <c r="O66" s="78" t="s">
        <v>155</v>
      </c>
      <c r="P66" s="91" t="str">
        <f t="shared" si="8"/>
        <v xml:space="preserve"> </v>
      </c>
      <c r="Q66" s="1"/>
      <c r="R66" s="83"/>
    </row>
    <row r="67" spans="1:18" ht="15" customHeight="1">
      <c r="A67" s="1"/>
      <c r="B67" s="84" t="s">
        <v>98</v>
      </c>
      <c r="C67" s="85">
        <v>1020428</v>
      </c>
      <c r="D67" s="12" t="s">
        <v>103</v>
      </c>
      <c r="E67" s="13" t="e">
        <f t="shared" si="0"/>
        <v>#REF!</v>
      </c>
      <c r="F67" s="86" t="e">
        <f t="shared" si="1"/>
        <v>#REF!</v>
      </c>
      <c r="G67" s="87" t="e">
        <f t="shared" si="2"/>
        <v>#REF!</v>
      </c>
      <c r="H67" s="88" t="e">
        <f t="shared" si="3"/>
        <v>#REF!</v>
      </c>
      <c r="I67" s="23" t="e">
        <f t="shared" si="4"/>
        <v>#REF!</v>
      </c>
      <c r="J67" s="90" t="e">
        <f t="shared" si="5"/>
        <v>#REF!</v>
      </c>
      <c r="K67" s="78">
        <v>2700</v>
      </c>
      <c r="L67" s="79">
        <v>1500</v>
      </c>
      <c r="M67" s="80" t="e">
        <f t="shared" si="6"/>
        <v>#REF!</v>
      </c>
      <c r="N67" s="81">
        <f t="shared" si="7"/>
        <v>0</v>
      </c>
      <c r="O67" s="78" t="s">
        <v>155</v>
      </c>
      <c r="P67" s="91" t="str">
        <f t="shared" si="8"/>
        <v xml:space="preserve"> </v>
      </c>
      <c r="Q67" s="1"/>
      <c r="R67" s="83"/>
    </row>
    <row r="68" spans="1:18" ht="15" customHeight="1">
      <c r="A68" s="1"/>
      <c r="B68" s="84" t="s">
        <v>98</v>
      </c>
      <c r="C68" s="85">
        <v>2025568</v>
      </c>
      <c r="D68" s="12" t="s">
        <v>107</v>
      </c>
      <c r="E68" s="13" t="e">
        <f t="shared" si="0"/>
        <v>#REF!</v>
      </c>
      <c r="F68" s="86" t="e">
        <f t="shared" si="1"/>
        <v>#REF!</v>
      </c>
      <c r="G68" s="87" t="e">
        <f t="shared" si="2"/>
        <v>#REF!</v>
      </c>
      <c r="H68" s="107" t="e">
        <f t="shared" si="3"/>
        <v>#REF!</v>
      </c>
      <c r="I68" s="23" t="e">
        <f t="shared" si="4"/>
        <v>#REF!</v>
      </c>
      <c r="J68" s="90" t="e">
        <f t="shared" si="5"/>
        <v>#REF!</v>
      </c>
      <c r="K68" s="95">
        <v>29000</v>
      </c>
      <c r="L68" s="79">
        <v>18000</v>
      </c>
      <c r="M68" s="80" t="e">
        <f t="shared" si="6"/>
        <v>#REF!</v>
      </c>
      <c r="N68" s="81">
        <f t="shared" si="7"/>
        <v>0</v>
      </c>
      <c r="O68" s="78"/>
      <c r="P68" s="91" t="str">
        <f t="shared" si="8"/>
        <v xml:space="preserve"> </v>
      </c>
      <c r="Q68" s="1"/>
      <c r="R68" s="83"/>
    </row>
    <row r="69" spans="1:18" ht="15" customHeight="1">
      <c r="A69" s="1"/>
      <c r="B69" s="84" t="s">
        <v>98</v>
      </c>
      <c r="C69" s="85">
        <v>2025569</v>
      </c>
      <c r="D69" s="12" t="s">
        <v>108</v>
      </c>
      <c r="E69" s="13" t="e">
        <f t="shared" si="0"/>
        <v>#REF!</v>
      </c>
      <c r="F69" s="86" t="e">
        <f t="shared" si="1"/>
        <v>#REF!</v>
      </c>
      <c r="G69" s="87" t="e">
        <f t="shared" si="2"/>
        <v>#REF!</v>
      </c>
      <c r="H69" s="107" t="e">
        <f t="shared" si="3"/>
        <v>#REF!</v>
      </c>
      <c r="I69" s="23" t="e">
        <f t="shared" si="4"/>
        <v>#REF!</v>
      </c>
      <c r="J69" s="90" t="e">
        <f t="shared" si="5"/>
        <v>#REF!</v>
      </c>
      <c r="K69" s="95">
        <v>29000</v>
      </c>
      <c r="L69" s="79">
        <v>18000</v>
      </c>
      <c r="M69" s="80" t="e">
        <f t="shared" si="6"/>
        <v>#REF!</v>
      </c>
      <c r="N69" s="81">
        <f t="shared" si="7"/>
        <v>0</v>
      </c>
      <c r="O69" s="78"/>
      <c r="P69" s="91" t="str">
        <f t="shared" si="8"/>
        <v xml:space="preserve"> </v>
      </c>
      <c r="Q69" s="1"/>
      <c r="R69" s="83"/>
    </row>
    <row r="70" spans="1:18" ht="15" customHeight="1">
      <c r="A70" s="1"/>
      <c r="B70" s="92" t="s">
        <v>98</v>
      </c>
      <c r="C70" s="85">
        <v>2025884</v>
      </c>
      <c r="D70" s="12" t="s">
        <v>104</v>
      </c>
      <c r="E70" s="13" t="e">
        <f t="shared" si="0"/>
        <v>#REF!</v>
      </c>
      <c r="F70" s="86" t="e">
        <f t="shared" si="1"/>
        <v>#REF!</v>
      </c>
      <c r="G70" s="87" t="e">
        <f t="shared" si="2"/>
        <v>#REF!</v>
      </c>
      <c r="H70" s="107" t="e">
        <f t="shared" si="3"/>
        <v>#REF!</v>
      </c>
      <c r="I70" s="23" t="e">
        <f t="shared" si="4"/>
        <v>#REF!</v>
      </c>
      <c r="J70" s="90" t="e">
        <f t="shared" si="5"/>
        <v>#REF!</v>
      </c>
      <c r="K70" s="95">
        <v>750</v>
      </c>
      <c r="L70" s="96">
        <v>460</v>
      </c>
      <c r="M70" s="80" t="e">
        <f t="shared" si="6"/>
        <v>#REF!</v>
      </c>
      <c r="N70" s="81">
        <f t="shared" si="7"/>
        <v>0</v>
      </c>
      <c r="O70" s="78"/>
      <c r="P70" s="91" t="str">
        <f t="shared" si="8"/>
        <v xml:space="preserve"> </v>
      </c>
      <c r="Q70" s="1"/>
      <c r="R70" s="83"/>
    </row>
    <row r="71" spans="1:18" ht="15" customHeight="1">
      <c r="A71" s="1"/>
      <c r="B71" s="92" t="s">
        <v>98</v>
      </c>
      <c r="C71" s="85">
        <v>2025890</v>
      </c>
      <c r="D71" s="12" t="s">
        <v>105</v>
      </c>
      <c r="E71" s="13" t="e">
        <f t="shared" si="0"/>
        <v>#REF!</v>
      </c>
      <c r="F71" s="86" t="e">
        <f t="shared" si="1"/>
        <v>#REF!</v>
      </c>
      <c r="G71" s="87" t="e">
        <f t="shared" si="2"/>
        <v>#REF!</v>
      </c>
      <c r="H71" s="107" t="e">
        <f t="shared" si="3"/>
        <v>#REF!</v>
      </c>
      <c r="I71" s="23" t="e">
        <f t="shared" si="4"/>
        <v>#REF!</v>
      </c>
      <c r="J71" s="90" t="e">
        <f t="shared" si="5"/>
        <v>#REF!</v>
      </c>
      <c r="K71" s="95">
        <v>750</v>
      </c>
      <c r="L71" s="96">
        <v>460</v>
      </c>
      <c r="M71" s="80" t="e">
        <f t="shared" si="6"/>
        <v>#REF!</v>
      </c>
      <c r="N71" s="81">
        <f t="shared" si="7"/>
        <v>0</v>
      </c>
      <c r="O71" s="78"/>
      <c r="P71" s="91" t="str">
        <f t="shared" si="8"/>
        <v xml:space="preserve"> </v>
      </c>
      <c r="Q71" s="1"/>
      <c r="R71" s="83"/>
    </row>
    <row r="72" spans="1:18" ht="15" customHeight="1">
      <c r="A72" s="1"/>
      <c r="B72" s="92" t="s">
        <v>98</v>
      </c>
      <c r="C72" s="85">
        <v>2025958</v>
      </c>
      <c r="D72" s="12" t="s">
        <v>106</v>
      </c>
      <c r="E72" s="13" t="e">
        <f t="shared" si="0"/>
        <v>#REF!</v>
      </c>
      <c r="F72" s="86" t="e">
        <f t="shared" si="1"/>
        <v>#REF!</v>
      </c>
      <c r="G72" s="87" t="e">
        <f t="shared" si="2"/>
        <v>#REF!</v>
      </c>
      <c r="H72" s="107" t="e">
        <f t="shared" si="3"/>
        <v>#REF!</v>
      </c>
      <c r="I72" s="23" t="e">
        <f t="shared" si="4"/>
        <v>#REF!</v>
      </c>
      <c r="J72" s="90" t="e">
        <f t="shared" si="5"/>
        <v>#REF!</v>
      </c>
      <c r="K72" s="95">
        <v>24900</v>
      </c>
      <c r="L72" s="96">
        <v>12760</v>
      </c>
      <c r="M72" s="80" t="e">
        <f t="shared" si="6"/>
        <v>#REF!</v>
      </c>
      <c r="N72" s="81">
        <f t="shared" si="7"/>
        <v>0</v>
      </c>
      <c r="O72" s="78"/>
      <c r="P72" s="91" t="str">
        <f t="shared" si="8"/>
        <v xml:space="preserve"> </v>
      </c>
      <c r="Q72" s="1"/>
      <c r="R72" s="83"/>
    </row>
    <row r="73" spans="1:18" ht="15" customHeight="1">
      <c r="A73" s="1"/>
      <c r="B73" s="92" t="s">
        <v>96</v>
      </c>
      <c r="C73" s="85">
        <v>2021870</v>
      </c>
      <c r="D73" s="12" t="s">
        <v>97</v>
      </c>
      <c r="E73" s="13" t="e">
        <f t="shared" si="0"/>
        <v>#REF!</v>
      </c>
      <c r="F73" s="86" t="e">
        <f t="shared" si="1"/>
        <v>#REF!</v>
      </c>
      <c r="G73" s="87" t="e">
        <f t="shared" si="2"/>
        <v>#REF!</v>
      </c>
      <c r="H73" s="107" t="e">
        <f t="shared" si="3"/>
        <v>#REF!</v>
      </c>
      <c r="I73" s="23" t="e">
        <f t="shared" si="4"/>
        <v>#REF!</v>
      </c>
      <c r="J73" s="90" t="e">
        <f t="shared" si="5"/>
        <v>#REF!</v>
      </c>
      <c r="K73" s="78">
        <v>168000</v>
      </c>
      <c r="L73" s="94">
        <v>105000</v>
      </c>
      <c r="M73" s="80" t="e">
        <f t="shared" si="6"/>
        <v>#REF!</v>
      </c>
      <c r="N73" s="81">
        <f t="shared" si="7"/>
        <v>0</v>
      </c>
      <c r="O73" s="78"/>
      <c r="P73" s="91" t="str">
        <f t="shared" si="8"/>
        <v xml:space="preserve"> </v>
      </c>
      <c r="Q73" s="1"/>
      <c r="R73" s="83"/>
    </row>
    <row r="74" spans="1:18" ht="15" customHeight="1">
      <c r="A74" s="1"/>
      <c r="B74" s="92" t="s">
        <v>156</v>
      </c>
      <c r="C74" s="85">
        <v>2025449</v>
      </c>
      <c r="D74" s="12" t="s">
        <v>157</v>
      </c>
      <c r="E74" s="13" t="e">
        <f t="shared" si="0"/>
        <v>#REF!</v>
      </c>
      <c r="F74" s="86" t="e">
        <f t="shared" si="1"/>
        <v>#REF!</v>
      </c>
      <c r="G74" s="87" t="e">
        <f t="shared" si="2"/>
        <v>#REF!</v>
      </c>
      <c r="H74" s="107" t="e">
        <f t="shared" si="3"/>
        <v>#REF!</v>
      </c>
      <c r="I74" s="89" t="e">
        <f t="shared" si="4"/>
        <v>#REF!</v>
      </c>
      <c r="J74" s="90" t="e">
        <f t="shared" si="5"/>
        <v>#REF!</v>
      </c>
      <c r="K74" s="95">
        <v>8900</v>
      </c>
      <c r="L74" s="94">
        <v>3100</v>
      </c>
      <c r="M74" s="80" t="e">
        <f t="shared" si="6"/>
        <v>#REF!</v>
      </c>
      <c r="N74" s="81">
        <f t="shared" si="7"/>
        <v>0</v>
      </c>
      <c r="O74" s="78"/>
      <c r="P74" s="91" t="str">
        <f t="shared" si="8"/>
        <v xml:space="preserve"> </v>
      </c>
      <c r="Q74" s="1"/>
      <c r="R74" s="83"/>
    </row>
    <row r="75" spans="1:18" ht="15" customHeight="1">
      <c r="A75" s="1"/>
      <c r="B75" s="92" t="s">
        <v>156</v>
      </c>
      <c r="C75" s="85">
        <v>2025448</v>
      </c>
      <c r="D75" s="12" t="s">
        <v>158</v>
      </c>
      <c r="E75" s="13" t="e">
        <f t="shared" si="0"/>
        <v>#REF!</v>
      </c>
      <c r="F75" s="86" t="e">
        <f t="shared" si="1"/>
        <v>#REF!</v>
      </c>
      <c r="G75" s="87" t="e">
        <f t="shared" si="2"/>
        <v>#REF!</v>
      </c>
      <c r="H75" s="107" t="e">
        <f t="shared" si="3"/>
        <v>#REF!</v>
      </c>
      <c r="I75" s="89" t="e">
        <f t="shared" si="4"/>
        <v>#REF!</v>
      </c>
      <c r="J75" s="90" t="e">
        <f t="shared" si="5"/>
        <v>#REF!</v>
      </c>
      <c r="K75" s="95">
        <v>15900</v>
      </c>
      <c r="L75" s="94">
        <v>6000</v>
      </c>
      <c r="M75" s="80" t="e">
        <f t="shared" si="6"/>
        <v>#REF!</v>
      </c>
      <c r="N75" s="81">
        <f t="shared" si="7"/>
        <v>0</v>
      </c>
      <c r="O75" s="78"/>
      <c r="P75" s="91" t="str">
        <f t="shared" si="8"/>
        <v xml:space="preserve"> </v>
      </c>
      <c r="Q75" s="1"/>
      <c r="R75" s="83"/>
    </row>
    <row r="76" spans="1:18" ht="15" customHeight="1">
      <c r="A76" s="1"/>
      <c r="B76" s="92" t="s">
        <v>156</v>
      </c>
      <c r="C76" s="85">
        <v>2025240</v>
      </c>
      <c r="D76" s="12" t="s">
        <v>159</v>
      </c>
      <c r="E76" s="13" t="e">
        <f t="shared" si="0"/>
        <v>#REF!</v>
      </c>
      <c r="F76" s="86" t="e">
        <f t="shared" si="1"/>
        <v>#REF!</v>
      </c>
      <c r="G76" s="87" t="e">
        <f t="shared" si="2"/>
        <v>#REF!</v>
      </c>
      <c r="H76" s="107" t="e">
        <f t="shared" si="3"/>
        <v>#REF!</v>
      </c>
      <c r="I76" s="89" t="e">
        <f t="shared" si="4"/>
        <v>#REF!</v>
      </c>
      <c r="J76" s="90" t="e">
        <f t="shared" si="5"/>
        <v>#REF!</v>
      </c>
      <c r="K76" s="95">
        <v>10900</v>
      </c>
      <c r="L76" s="94">
        <v>3900</v>
      </c>
      <c r="M76" s="80" t="e">
        <f t="shared" si="6"/>
        <v>#REF!</v>
      </c>
      <c r="N76" s="81">
        <f t="shared" si="7"/>
        <v>0</v>
      </c>
      <c r="O76" s="78"/>
      <c r="P76" s="91" t="str">
        <f t="shared" si="8"/>
        <v xml:space="preserve"> </v>
      </c>
      <c r="Q76" s="1"/>
      <c r="R76" s="83"/>
    </row>
    <row r="77" spans="1:18" ht="15" customHeight="1">
      <c r="A77" s="1"/>
      <c r="B77" s="92" t="s">
        <v>156</v>
      </c>
      <c r="C77" s="85">
        <v>2025447</v>
      </c>
      <c r="D77" s="12" t="s">
        <v>160</v>
      </c>
      <c r="E77" s="13" t="e">
        <f t="shared" si="0"/>
        <v>#REF!</v>
      </c>
      <c r="F77" s="86" t="e">
        <f t="shared" si="1"/>
        <v>#REF!</v>
      </c>
      <c r="G77" s="87" t="e">
        <f t="shared" si="2"/>
        <v>#REF!</v>
      </c>
      <c r="H77" s="107" t="e">
        <f t="shared" si="3"/>
        <v>#REF!</v>
      </c>
      <c r="I77" s="89" t="e">
        <f t="shared" si="4"/>
        <v>#REF!</v>
      </c>
      <c r="J77" s="90" t="e">
        <f t="shared" si="5"/>
        <v>#REF!</v>
      </c>
      <c r="K77" s="95">
        <v>15900</v>
      </c>
      <c r="L77" s="94">
        <v>7200</v>
      </c>
      <c r="M77" s="80" t="e">
        <f t="shared" si="6"/>
        <v>#REF!</v>
      </c>
      <c r="N77" s="81">
        <f t="shared" si="7"/>
        <v>0</v>
      </c>
      <c r="O77" s="78"/>
      <c r="P77" s="91" t="str">
        <f t="shared" si="8"/>
        <v xml:space="preserve"> </v>
      </c>
      <c r="Q77" s="1"/>
      <c r="R77" s="83"/>
    </row>
    <row r="78" spans="1:18" ht="15" customHeight="1">
      <c r="A78" s="1"/>
      <c r="B78" s="92" t="s">
        <v>156</v>
      </c>
      <c r="C78" s="85">
        <v>2026038</v>
      </c>
      <c r="D78" s="12" t="s">
        <v>161</v>
      </c>
      <c r="E78" s="13" t="e">
        <f t="shared" si="0"/>
        <v>#REF!</v>
      </c>
      <c r="F78" s="86" t="e">
        <f t="shared" si="1"/>
        <v>#REF!</v>
      </c>
      <c r="G78" s="87" t="e">
        <f t="shared" si="2"/>
        <v>#REF!</v>
      </c>
      <c r="H78" s="107" t="e">
        <f t="shared" si="3"/>
        <v>#REF!</v>
      </c>
      <c r="I78" s="89" t="e">
        <f t="shared" si="4"/>
        <v>#REF!</v>
      </c>
      <c r="J78" s="90" t="e">
        <f t="shared" si="5"/>
        <v>#REF!</v>
      </c>
      <c r="K78" s="95">
        <v>24900</v>
      </c>
      <c r="L78" s="108">
        <v>14000</v>
      </c>
      <c r="M78" s="80" t="e">
        <f t="shared" si="6"/>
        <v>#REF!</v>
      </c>
      <c r="N78" s="81">
        <f t="shared" si="7"/>
        <v>0</v>
      </c>
      <c r="O78" s="78"/>
      <c r="P78" s="91" t="str">
        <f t="shared" si="8"/>
        <v xml:space="preserve"> </v>
      </c>
      <c r="Q78" s="1"/>
      <c r="R78" s="83"/>
    </row>
    <row r="79" spans="1:18" ht="15" customHeight="1">
      <c r="A79" s="1"/>
      <c r="B79" s="92" t="s">
        <v>156</v>
      </c>
      <c r="C79" s="85">
        <v>2026039</v>
      </c>
      <c r="D79" s="12" t="s">
        <v>162</v>
      </c>
      <c r="E79" s="13" t="e">
        <f t="shared" si="0"/>
        <v>#REF!</v>
      </c>
      <c r="F79" s="86" t="e">
        <f t="shared" si="1"/>
        <v>#REF!</v>
      </c>
      <c r="G79" s="87" t="e">
        <f t="shared" si="2"/>
        <v>#REF!</v>
      </c>
      <c r="H79" s="107" t="e">
        <f t="shared" si="3"/>
        <v>#REF!</v>
      </c>
      <c r="I79" s="89" t="e">
        <f t="shared" si="4"/>
        <v>#REF!</v>
      </c>
      <c r="J79" s="90" t="e">
        <f t="shared" si="5"/>
        <v>#REF!</v>
      </c>
      <c r="K79" s="95">
        <v>17900</v>
      </c>
      <c r="L79" s="108">
        <v>9100</v>
      </c>
      <c r="M79" s="80" t="e">
        <f t="shared" si="6"/>
        <v>#REF!</v>
      </c>
      <c r="N79" s="81">
        <f t="shared" si="7"/>
        <v>0</v>
      </c>
      <c r="O79" s="78"/>
      <c r="P79" s="91" t="str">
        <f t="shared" si="8"/>
        <v xml:space="preserve"> </v>
      </c>
      <c r="Q79" s="1"/>
      <c r="R79" s="83"/>
    </row>
    <row r="80" spans="1:18" ht="15" customHeight="1">
      <c r="A80" s="1"/>
      <c r="B80" s="92" t="s">
        <v>156</v>
      </c>
      <c r="C80" s="85">
        <v>2026040</v>
      </c>
      <c r="D80" s="12" t="s">
        <v>163</v>
      </c>
      <c r="E80" s="13" t="e">
        <f t="shared" si="0"/>
        <v>#REF!</v>
      </c>
      <c r="F80" s="86" t="e">
        <f t="shared" si="1"/>
        <v>#REF!</v>
      </c>
      <c r="G80" s="87" t="e">
        <f t="shared" si="2"/>
        <v>#REF!</v>
      </c>
      <c r="H80" s="107" t="e">
        <f t="shared" si="3"/>
        <v>#REF!</v>
      </c>
      <c r="I80" s="89" t="e">
        <f t="shared" si="4"/>
        <v>#REF!</v>
      </c>
      <c r="J80" s="90" t="e">
        <f t="shared" si="5"/>
        <v>#REF!</v>
      </c>
      <c r="K80" s="95">
        <v>16900</v>
      </c>
      <c r="L80" s="108">
        <v>8000</v>
      </c>
      <c r="M80" s="80" t="e">
        <f t="shared" si="6"/>
        <v>#REF!</v>
      </c>
      <c r="N80" s="81">
        <f t="shared" si="7"/>
        <v>0</v>
      </c>
      <c r="O80" s="78"/>
      <c r="P80" s="91" t="str">
        <f t="shared" si="8"/>
        <v xml:space="preserve"> </v>
      </c>
      <c r="Q80" s="1"/>
      <c r="R80" s="83"/>
    </row>
    <row r="81" spans="1:18" ht="15" customHeight="1">
      <c r="A81" s="1"/>
      <c r="B81" s="109" t="s">
        <v>156</v>
      </c>
      <c r="C81" s="110">
        <v>2023394</v>
      </c>
      <c r="D81" s="110" t="s">
        <v>164</v>
      </c>
      <c r="E81" s="55" t="e">
        <f t="shared" si="0"/>
        <v>#REF!</v>
      </c>
      <c r="F81" s="56" t="e">
        <f t="shared" si="1"/>
        <v>#REF!</v>
      </c>
      <c r="G81" s="57" t="e">
        <f t="shared" si="2"/>
        <v>#REF!</v>
      </c>
      <c r="H81" s="62" t="e">
        <f t="shared" si="3"/>
        <v>#REF!</v>
      </c>
      <c r="I81" s="59" t="e">
        <f t="shared" si="4"/>
        <v>#REF!</v>
      </c>
      <c r="J81" s="60" t="e">
        <f t="shared" si="5"/>
        <v>#REF!</v>
      </c>
      <c r="K81" s="111">
        <v>12900</v>
      </c>
      <c r="L81" s="112">
        <v>6600</v>
      </c>
      <c r="M81" s="113" t="e">
        <f t="shared" si="6"/>
        <v>#REF!</v>
      </c>
      <c r="N81" s="114">
        <f t="shared" si="7"/>
        <v>0</v>
      </c>
      <c r="O81" s="111"/>
      <c r="P81" s="115" t="str">
        <f t="shared" si="8"/>
        <v xml:space="preserve"> </v>
      </c>
      <c r="Q81" s="1"/>
      <c r="R81" s="83"/>
    </row>
    <row r="82" spans="1:18" ht="15" customHeight="1">
      <c r="A82" s="1"/>
      <c r="B82" s="109" t="s">
        <v>156</v>
      </c>
      <c r="C82" s="116">
        <v>2023389</v>
      </c>
      <c r="D82" s="54" t="s">
        <v>165</v>
      </c>
      <c r="E82" s="55" t="e">
        <f t="shared" si="0"/>
        <v>#REF!</v>
      </c>
      <c r="F82" s="56" t="e">
        <f t="shared" si="1"/>
        <v>#REF!</v>
      </c>
      <c r="G82" s="57" t="e">
        <f t="shared" si="2"/>
        <v>#REF!</v>
      </c>
      <c r="H82" s="62" t="e">
        <f t="shared" si="3"/>
        <v>#REF!</v>
      </c>
      <c r="I82" s="59" t="e">
        <f t="shared" si="4"/>
        <v>#REF!</v>
      </c>
      <c r="J82" s="60" t="e">
        <f t="shared" si="5"/>
        <v>#REF!</v>
      </c>
      <c r="K82" s="111">
        <v>12900</v>
      </c>
      <c r="L82" s="112">
        <v>3800</v>
      </c>
      <c r="M82" s="113" t="e">
        <f t="shared" si="6"/>
        <v>#REF!</v>
      </c>
      <c r="N82" s="114">
        <f t="shared" si="7"/>
        <v>0</v>
      </c>
      <c r="O82" s="111"/>
      <c r="P82" s="115" t="str">
        <f t="shared" si="8"/>
        <v xml:space="preserve"> </v>
      </c>
      <c r="Q82" s="1"/>
      <c r="R82" s="83"/>
    </row>
    <row r="83" spans="1:18" ht="15" customHeight="1">
      <c r="A83" s="1"/>
      <c r="B83" s="109" t="s">
        <v>156</v>
      </c>
      <c r="C83" s="110">
        <v>2023393</v>
      </c>
      <c r="D83" s="117" t="s">
        <v>166</v>
      </c>
      <c r="E83" s="55" t="e">
        <f t="shared" si="0"/>
        <v>#REF!</v>
      </c>
      <c r="F83" s="56" t="e">
        <f t="shared" si="1"/>
        <v>#REF!</v>
      </c>
      <c r="G83" s="57" t="e">
        <f t="shared" si="2"/>
        <v>#REF!</v>
      </c>
      <c r="H83" s="62" t="e">
        <f t="shared" si="3"/>
        <v>#REF!</v>
      </c>
      <c r="I83" s="59" t="e">
        <f t="shared" si="4"/>
        <v>#REF!</v>
      </c>
      <c r="J83" s="60" t="e">
        <f t="shared" si="5"/>
        <v>#REF!</v>
      </c>
      <c r="K83" s="111">
        <v>12900</v>
      </c>
      <c r="L83" s="112">
        <v>6600</v>
      </c>
      <c r="M83" s="113" t="e">
        <f t="shared" si="6"/>
        <v>#REF!</v>
      </c>
      <c r="N83" s="114">
        <f t="shared" si="7"/>
        <v>0</v>
      </c>
      <c r="O83" s="111"/>
      <c r="P83" s="115" t="str">
        <f t="shared" si="8"/>
        <v xml:space="preserve"> </v>
      </c>
      <c r="Q83" s="1"/>
      <c r="R83" s="83"/>
    </row>
    <row r="84" spans="1:18" ht="15" customHeight="1">
      <c r="A84" s="1"/>
      <c r="B84" s="109"/>
      <c r="C84" s="116">
        <v>2016029</v>
      </c>
      <c r="D84" s="54" t="s">
        <v>109</v>
      </c>
      <c r="E84" s="55" t="e">
        <f t="shared" si="0"/>
        <v>#REF!</v>
      </c>
      <c r="F84" s="56" t="e">
        <f t="shared" si="1"/>
        <v>#REF!</v>
      </c>
      <c r="G84" s="57" t="e">
        <f t="shared" si="2"/>
        <v>#REF!</v>
      </c>
      <c r="H84" s="58" t="e">
        <f t="shared" si="3"/>
        <v>#REF!</v>
      </c>
      <c r="I84" s="59" t="e">
        <f t="shared" si="4"/>
        <v>#REF!</v>
      </c>
      <c r="J84" s="60" t="e">
        <f t="shared" si="5"/>
        <v>#REF!</v>
      </c>
      <c r="K84" s="111"/>
      <c r="L84" s="112"/>
      <c r="M84" s="113" t="e">
        <f t="shared" si="6"/>
        <v>#REF!</v>
      </c>
      <c r="N84" s="114">
        <f t="shared" si="7"/>
        <v>0</v>
      </c>
      <c r="O84" s="111"/>
      <c r="P84" s="115" t="str">
        <f t="shared" si="8"/>
        <v xml:space="preserve"> </v>
      </c>
      <c r="Q84" s="1"/>
      <c r="R84" s="2"/>
    </row>
    <row r="85" spans="1:18" ht="15" customHeight="1">
      <c r="A85" s="1"/>
      <c r="B85" s="109"/>
      <c r="C85" s="116">
        <v>2007391</v>
      </c>
      <c r="D85" s="54" t="s">
        <v>110</v>
      </c>
      <c r="E85" s="55" t="e">
        <f t="shared" si="0"/>
        <v>#REF!</v>
      </c>
      <c r="F85" s="56" t="e">
        <f t="shared" si="1"/>
        <v>#REF!</v>
      </c>
      <c r="G85" s="57" t="e">
        <f t="shared" si="2"/>
        <v>#REF!</v>
      </c>
      <c r="H85" s="62" t="e">
        <f t="shared" si="3"/>
        <v>#REF!</v>
      </c>
      <c r="I85" s="59" t="e">
        <f t="shared" si="4"/>
        <v>#REF!</v>
      </c>
      <c r="J85" s="60" t="e">
        <f t="shared" si="5"/>
        <v>#REF!</v>
      </c>
      <c r="K85" s="111"/>
      <c r="L85" s="112"/>
      <c r="M85" s="113" t="e">
        <f t="shared" si="6"/>
        <v>#REF!</v>
      </c>
      <c r="N85" s="114">
        <f t="shared" si="7"/>
        <v>0</v>
      </c>
      <c r="O85" s="111"/>
      <c r="P85" s="115" t="str">
        <f t="shared" si="8"/>
        <v xml:space="preserve"> </v>
      </c>
      <c r="Q85" s="1"/>
      <c r="R85" s="2"/>
    </row>
    <row r="86" spans="1:18" ht="15" customHeight="1">
      <c r="A86" s="1"/>
      <c r="B86" s="109"/>
      <c r="C86" s="116">
        <v>2007393</v>
      </c>
      <c r="D86" s="54" t="s">
        <v>111</v>
      </c>
      <c r="E86" s="55" t="e">
        <f t="shared" si="0"/>
        <v>#REF!</v>
      </c>
      <c r="F86" s="56" t="e">
        <f t="shared" si="1"/>
        <v>#REF!</v>
      </c>
      <c r="G86" s="57" t="e">
        <f t="shared" si="2"/>
        <v>#REF!</v>
      </c>
      <c r="H86" s="62" t="e">
        <f t="shared" si="3"/>
        <v>#REF!</v>
      </c>
      <c r="I86" s="59" t="e">
        <f t="shared" si="4"/>
        <v>#REF!</v>
      </c>
      <c r="J86" s="60" t="e">
        <f t="shared" si="5"/>
        <v>#REF!</v>
      </c>
      <c r="K86" s="111"/>
      <c r="L86" s="112"/>
      <c r="M86" s="113" t="e">
        <f t="shared" si="6"/>
        <v>#REF!</v>
      </c>
      <c r="N86" s="114">
        <f t="shared" si="7"/>
        <v>0</v>
      </c>
      <c r="O86" s="111"/>
      <c r="P86" s="115" t="str">
        <f t="shared" si="8"/>
        <v xml:space="preserve"> </v>
      </c>
      <c r="Q86" s="1"/>
      <c r="R86" s="2"/>
    </row>
    <row r="87" spans="1:18" ht="15" customHeight="1">
      <c r="A87" s="1"/>
      <c r="B87" s="109"/>
      <c r="C87" s="116">
        <v>2007395</v>
      </c>
      <c r="D87" s="54" t="s">
        <v>112</v>
      </c>
      <c r="E87" s="55" t="e">
        <f t="shared" si="0"/>
        <v>#REF!</v>
      </c>
      <c r="F87" s="56" t="e">
        <f t="shared" si="1"/>
        <v>#REF!</v>
      </c>
      <c r="G87" s="57" t="e">
        <f t="shared" si="2"/>
        <v>#REF!</v>
      </c>
      <c r="H87" s="62" t="e">
        <f t="shared" si="3"/>
        <v>#REF!</v>
      </c>
      <c r="I87" s="59" t="e">
        <f t="shared" si="4"/>
        <v>#REF!</v>
      </c>
      <c r="J87" s="60" t="e">
        <f t="shared" si="5"/>
        <v>#REF!</v>
      </c>
      <c r="K87" s="111"/>
      <c r="L87" s="112"/>
      <c r="M87" s="113" t="e">
        <f t="shared" si="6"/>
        <v>#REF!</v>
      </c>
      <c r="N87" s="114">
        <f t="shared" si="7"/>
        <v>0</v>
      </c>
      <c r="O87" s="111"/>
      <c r="P87" s="115" t="str">
        <f t="shared" si="8"/>
        <v xml:space="preserve"> </v>
      </c>
      <c r="Q87" s="1"/>
      <c r="R87" s="2"/>
    </row>
    <row r="88" spans="1:18" ht="15" customHeight="1">
      <c r="A88" s="1"/>
      <c r="B88" s="109"/>
      <c r="C88" s="116">
        <v>2007397</v>
      </c>
      <c r="D88" s="54" t="s">
        <v>113</v>
      </c>
      <c r="E88" s="55" t="e">
        <f t="shared" si="0"/>
        <v>#REF!</v>
      </c>
      <c r="F88" s="56" t="e">
        <f t="shared" si="1"/>
        <v>#REF!</v>
      </c>
      <c r="G88" s="57" t="e">
        <f t="shared" si="2"/>
        <v>#REF!</v>
      </c>
      <c r="H88" s="62" t="e">
        <f t="shared" si="3"/>
        <v>#REF!</v>
      </c>
      <c r="I88" s="59" t="e">
        <f t="shared" si="4"/>
        <v>#REF!</v>
      </c>
      <c r="J88" s="60" t="e">
        <f t="shared" si="5"/>
        <v>#REF!</v>
      </c>
      <c r="K88" s="111"/>
      <c r="L88" s="112"/>
      <c r="M88" s="113" t="e">
        <f t="shared" si="6"/>
        <v>#REF!</v>
      </c>
      <c r="N88" s="114">
        <f t="shared" si="7"/>
        <v>0</v>
      </c>
      <c r="O88" s="111"/>
      <c r="P88" s="115" t="str">
        <f t="shared" si="8"/>
        <v xml:space="preserve"> </v>
      </c>
      <c r="Q88" s="1"/>
      <c r="R88" s="2"/>
    </row>
    <row r="89" spans="1:18" ht="15" customHeight="1">
      <c r="A89" s="1"/>
      <c r="B89" s="109"/>
      <c r="C89" s="116">
        <v>2007398</v>
      </c>
      <c r="D89" s="54" t="s">
        <v>114</v>
      </c>
      <c r="E89" s="55" t="e">
        <f t="shared" si="0"/>
        <v>#REF!</v>
      </c>
      <c r="F89" s="56" t="e">
        <f t="shared" si="1"/>
        <v>#REF!</v>
      </c>
      <c r="G89" s="57" t="e">
        <f t="shared" si="2"/>
        <v>#REF!</v>
      </c>
      <c r="H89" s="62" t="e">
        <f t="shared" si="3"/>
        <v>#REF!</v>
      </c>
      <c r="I89" s="59" t="e">
        <f t="shared" si="4"/>
        <v>#REF!</v>
      </c>
      <c r="J89" s="60" t="e">
        <f t="shared" si="5"/>
        <v>#REF!</v>
      </c>
      <c r="K89" s="111"/>
      <c r="L89" s="112"/>
      <c r="M89" s="113" t="e">
        <f t="shared" si="6"/>
        <v>#REF!</v>
      </c>
      <c r="N89" s="114">
        <f t="shared" si="7"/>
        <v>0</v>
      </c>
      <c r="O89" s="111"/>
      <c r="P89" s="115" t="str">
        <f t="shared" si="8"/>
        <v xml:space="preserve"> </v>
      </c>
      <c r="Q89" s="1"/>
      <c r="R89" s="2"/>
    </row>
    <row r="90" spans="1:18" ht="15" customHeight="1">
      <c r="A90" s="1"/>
      <c r="B90" s="109"/>
      <c r="C90" s="116">
        <v>2007403</v>
      </c>
      <c r="D90" s="54" t="s">
        <v>115</v>
      </c>
      <c r="E90" s="55" t="e">
        <f t="shared" si="0"/>
        <v>#REF!</v>
      </c>
      <c r="F90" s="56" t="e">
        <f t="shared" si="1"/>
        <v>#REF!</v>
      </c>
      <c r="G90" s="57" t="e">
        <f t="shared" si="2"/>
        <v>#REF!</v>
      </c>
      <c r="H90" s="62" t="e">
        <f t="shared" si="3"/>
        <v>#REF!</v>
      </c>
      <c r="I90" s="59" t="e">
        <f t="shared" si="4"/>
        <v>#REF!</v>
      </c>
      <c r="J90" s="60" t="e">
        <f t="shared" si="5"/>
        <v>#REF!</v>
      </c>
      <c r="K90" s="111"/>
      <c r="L90" s="112"/>
      <c r="M90" s="113" t="e">
        <f t="shared" si="6"/>
        <v>#REF!</v>
      </c>
      <c r="N90" s="114">
        <f t="shared" si="7"/>
        <v>0</v>
      </c>
      <c r="O90" s="111"/>
      <c r="P90" s="115" t="str">
        <f t="shared" si="8"/>
        <v xml:space="preserve"> </v>
      </c>
      <c r="Q90" s="1"/>
      <c r="R90" s="2"/>
    </row>
    <row r="91" spans="1:18" ht="15" customHeight="1">
      <c r="A91" s="1"/>
      <c r="B91" s="109"/>
      <c r="C91" s="116">
        <v>2010126</v>
      </c>
      <c r="D91" s="54" t="s">
        <v>116</v>
      </c>
      <c r="E91" s="55" t="e">
        <f t="shared" si="0"/>
        <v>#REF!</v>
      </c>
      <c r="F91" s="56" t="e">
        <f t="shared" si="1"/>
        <v>#REF!</v>
      </c>
      <c r="G91" s="57" t="e">
        <f t="shared" si="2"/>
        <v>#REF!</v>
      </c>
      <c r="H91" s="62" t="e">
        <f t="shared" si="3"/>
        <v>#REF!</v>
      </c>
      <c r="I91" s="59" t="e">
        <f t="shared" si="4"/>
        <v>#REF!</v>
      </c>
      <c r="J91" s="60" t="e">
        <f t="shared" si="5"/>
        <v>#REF!</v>
      </c>
      <c r="K91" s="111"/>
      <c r="L91" s="112"/>
      <c r="M91" s="113" t="e">
        <f t="shared" si="6"/>
        <v>#REF!</v>
      </c>
      <c r="N91" s="114">
        <f t="shared" si="7"/>
        <v>0</v>
      </c>
      <c r="O91" s="111"/>
      <c r="P91" s="115" t="str">
        <f t="shared" si="8"/>
        <v xml:space="preserve"> </v>
      </c>
      <c r="Q91" s="1"/>
      <c r="R91" s="2"/>
    </row>
    <row r="92" spans="1:18" ht="15" customHeight="1">
      <c r="A92" s="1"/>
      <c r="B92" s="109"/>
      <c r="C92" s="116">
        <v>2010549</v>
      </c>
      <c r="D92" s="54" t="s">
        <v>117</v>
      </c>
      <c r="E92" s="55" t="e">
        <f t="shared" si="0"/>
        <v>#REF!</v>
      </c>
      <c r="F92" s="56" t="e">
        <f t="shared" si="1"/>
        <v>#REF!</v>
      </c>
      <c r="G92" s="57" t="e">
        <f t="shared" si="2"/>
        <v>#REF!</v>
      </c>
      <c r="H92" s="62" t="e">
        <f t="shared" si="3"/>
        <v>#REF!</v>
      </c>
      <c r="I92" s="59" t="e">
        <f t="shared" si="4"/>
        <v>#REF!</v>
      </c>
      <c r="J92" s="60" t="e">
        <f t="shared" si="5"/>
        <v>#REF!</v>
      </c>
      <c r="K92" s="111"/>
      <c r="L92" s="112"/>
      <c r="M92" s="113" t="e">
        <f t="shared" si="6"/>
        <v>#REF!</v>
      </c>
      <c r="N92" s="114">
        <f t="shared" si="7"/>
        <v>0</v>
      </c>
      <c r="O92" s="111"/>
      <c r="P92" s="115" t="str">
        <f t="shared" si="8"/>
        <v xml:space="preserve"> </v>
      </c>
      <c r="Q92" s="1"/>
      <c r="R92" s="2"/>
    </row>
    <row r="93" spans="1:18" ht="15" customHeight="1">
      <c r="A93" s="1"/>
      <c r="B93" s="109"/>
      <c r="C93" s="116">
        <v>2011028</v>
      </c>
      <c r="D93" s="54" t="s">
        <v>118</v>
      </c>
      <c r="E93" s="55" t="e">
        <f t="shared" si="0"/>
        <v>#REF!</v>
      </c>
      <c r="F93" s="56" t="e">
        <f t="shared" si="1"/>
        <v>#REF!</v>
      </c>
      <c r="G93" s="57" t="e">
        <f t="shared" si="2"/>
        <v>#REF!</v>
      </c>
      <c r="H93" s="62" t="e">
        <f t="shared" si="3"/>
        <v>#REF!</v>
      </c>
      <c r="I93" s="59" t="e">
        <f t="shared" si="4"/>
        <v>#REF!</v>
      </c>
      <c r="J93" s="60" t="e">
        <f t="shared" si="5"/>
        <v>#REF!</v>
      </c>
      <c r="K93" s="111"/>
      <c r="L93" s="112"/>
      <c r="M93" s="113" t="e">
        <f t="shared" si="6"/>
        <v>#REF!</v>
      </c>
      <c r="N93" s="114">
        <f t="shared" si="7"/>
        <v>0</v>
      </c>
      <c r="O93" s="111"/>
      <c r="P93" s="115" t="str">
        <f t="shared" si="8"/>
        <v xml:space="preserve"> </v>
      </c>
      <c r="Q93" s="1"/>
      <c r="R93" s="2"/>
    </row>
    <row r="94" spans="1:18" ht="15" customHeight="1">
      <c r="A94" s="1"/>
      <c r="B94" s="109"/>
      <c r="C94" s="116">
        <v>2011511</v>
      </c>
      <c r="D94" s="54" t="s">
        <v>119</v>
      </c>
      <c r="E94" s="55" t="e">
        <f t="shared" si="0"/>
        <v>#REF!</v>
      </c>
      <c r="F94" s="56" t="e">
        <f t="shared" si="1"/>
        <v>#REF!</v>
      </c>
      <c r="G94" s="57" t="e">
        <f t="shared" si="2"/>
        <v>#REF!</v>
      </c>
      <c r="H94" s="62" t="e">
        <f t="shared" si="3"/>
        <v>#REF!</v>
      </c>
      <c r="I94" s="59" t="e">
        <f t="shared" si="4"/>
        <v>#REF!</v>
      </c>
      <c r="J94" s="60" t="e">
        <f t="shared" si="5"/>
        <v>#REF!</v>
      </c>
      <c r="K94" s="111"/>
      <c r="L94" s="112"/>
      <c r="M94" s="113" t="e">
        <f t="shared" si="6"/>
        <v>#REF!</v>
      </c>
      <c r="N94" s="114">
        <f t="shared" si="7"/>
        <v>0</v>
      </c>
      <c r="O94" s="111"/>
      <c r="P94" s="115" t="str">
        <f t="shared" si="8"/>
        <v xml:space="preserve"> </v>
      </c>
      <c r="Q94" s="1"/>
      <c r="R94" s="2"/>
    </row>
    <row r="95" spans="1:18" ht="15" customHeight="1">
      <c r="A95" s="1"/>
      <c r="B95" s="109"/>
      <c r="C95" s="116">
        <v>2009793</v>
      </c>
      <c r="D95" s="54" t="s">
        <v>120</v>
      </c>
      <c r="E95" s="55" t="e">
        <f t="shared" si="0"/>
        <v>#REF!</v>
      </c>
      <c r="F95" s="56" t="e">
        <f t="shared" si="1"/>
        <v>#REF!</v>
      </c>
      <c r="G95" s="57" t="e">
        <f t="shared" si="2"/>
        <v>#REF!</v>
      </c>
      <c r="H95" s="62" t="e">
        <f t="shared" si="3"/>
        <v>#REF!</v>
      </c>
      <c r="I95" s="59" t="e">
        <f t="shared" si="4"/>
        <v>#REF!</v>
      </c>
      <c r="J95" s="60" t="e">
        <f t="shared" si="5"/>
        <v>#REF!</v>
      </c>
      <c r="K95" s="111"/>
      <c r="L95" s="112"/>
      <c r="M95" s="113" t="e">
        <f t="shared" si="6"/>
        <v>#REF!</v>
      </c>
      <c r="N95" s="114">
        <f t="shared" si="7"/>
        <v>0</v>
      </c>
      <c r="O95" s="111"/>
      <c r="P95" s="115" t="str">
        <f t="shared" si="8"/>
        <v xml:space="preserve"> </v>
      </c>
      <c r="Q95" s="1"/>
      <c r="R95" s="2"/>
    </row>
    <row r="96" spans="1:18" ht="15" customHeight="1">
      <c r="A96" s="1"/>
      <c r="B96" s="109"/>
      <c r="C96" s="116">
        <v>2008259</v>
      </c>
      <c r="D96" s="54" t="s">
        <v>121</v>
      </c>
      <c r="E96" s="55" t="e">
        <f t="shared" si="0"/>
        <v>#REF!</v>
      </c>
      <c r="F96" s="56" t="e">
        <f t="shared" si="1"/>
        <v>#REF!</v>
      </c>
      <c r="G96" s="57" t="e">
        <f t="shared" si="2"/>
        <v>#REF!</v>
      </c>
      <c r="H96" s="62" t="e">
        <f t="shared" si="3"/>
        <v>#REF!</v>
      </c>
      <c r="I96" s="59" t="e">
        <f t="shared" si="4"/>
        <v>#REF!</v>
      </c>
      <c r="J96" s="60" t="e">
        <f t="shared" si="5"/>
        <v>#REF!</v>
      </c>
      <c r="K96" s="111"/>
      <c r="L96" s="112"/>
      <c r="M96" s="113" t="e">
        <f t="shared" si="6"/>
        <v>#REF!</v>
      </c>
      <c r="N96" s="114">
        <f t="shared" si="7"/>
        <v>0</v>
      </c>
      <c r="O96" s="111"/>
      <c r="P96" s="115" t="str">
        <f t="shared" si="8"/>
        <v xml:space="preserve"> </v>
      </c>
      <c r="Q96" s="1"/>
      <c r="R96" s="2"/>
    </row>
    <row r="97" spans="1:18" ht="15" customHeight="1">
      <c r="A97" s="1"/>
      <c r="B97" s="109"/>
      <c r="C97" s="116">
        <v>2008813</v>
      </c>
      <c r="D97" s="54" t="s">
        <v>122</v>
      </c>
      <c r="E97" s="55" t="e">
        <f t="shared" si="0"/>
        <v>#REF!</v>
      </c>
      <c r="F97" s="56" t="e">
        <f t="shared" si="1"/>
        <v>#REF!</v>
      </c>
      <c r="G97" s="57" t="e">
        <f t="shared" si="2"/>
        <v>#REF!</v>
      </c>
      <c r="H97" s="62" t="e">
        <f t="shared" si="3"/>
        <v>#REF!</v>
      </c>
      <c r="I97" s="59" t="e">
        <f t="shared" si="4"/>
        <v>#REF!</v>
      </c>
      <c r="J97" s="60" t="e">
        <f t="shared" si="5"/>
        <v>#REF!</v>
      </c>
      <c r="K97" s="111"/>
      <c r="L97" s="112"/>
      <c r="M97" s="113" t="e">
        <f t="shared" si="6"/>
        <v>#REF!</v>
      </c>
      <c r="N97" s="114">
        <f t="shared" si="7"/>
        <v>0</v>
      </c>
      <c r="O97" s="111"/>
      <c r="P97" s="115" t="str">
        <f t="shared" si="8"/>
        <v xml:space="preserve"> </v>
      </c>
      <c r="Q97" s="1"/>
      <c r="R97" s="2"/>
    </row>
    <row r="98" spans="1:18" ht="15" customHeight="1">
      <c r="A98" s="1"/>
      <c r="B98" s="109"/>
      <c r="C98" s="116">
        <v>2008327</v>
      </c>
      <c r="D98" s="54" t="s">
        <v>123</v>
      </c>
      <c r="E98" s="55" t="e">
        <f t="shared" si="0"/>
        <v>#REF!</v>
      </c>
      <c r="F98" s="56" t="e">
        <f t="shared" si="1"/>
        <v>#REF!</v>
      </c>
      <c r="G98" s="57" t="e">
        <f t="shared" si="2"/>
        <v>#REF!</v>
      </c>
      <c r="H98" s="62" t="e">
        <f t="shared" si="3"/>
        <v>#REF!</v>
      </c>
      <c r="I98" s="59" t="e">
        <f t="shared" si="4"/>
        <v>#REF!</v>
      </c>
      <c r="J98" s="60" t="e">
        <f t="shared" si="5"/>
        <v>#REF!</v>
      </c>
      <c r="K98" s="111"/>
      <c r="L98" s="112"/>
      <c r="M98" s="113" t="e">
        <f t="shared" si="6"/>
        <v>#REF!</v>
      </c>
      <c r="N98" s="114">
        <f t="shared" si="7"/>
        <v>0</v>
      </c>
      <c r="O98" s="111"/>
      <c r="P98" s="115" t="str">
        <f t="shared" si="8"/>
        <v xml:space="preserve"> </v>
      </c>
      <c r="Q98" s="1"/>
      <c r="R98" s="2"/>
    </row>
    <row r="99" spans="1:18" ht="15" customHeight="1">
      <c r="A99" s="1"/>
      <c r="B99" s="109"/>
      <c r="C99" s="116">
        <v>2008882</v>
      </c>
      <c r="D99" s="54" t="s">
        <v>124</v>
      </c>
      <c r="E99" s="55" t="e">
        <f t="shared" si="0"/>
        <v>#REF!</v>
      </c>
      <c r="F99" s="56" t="e">
        <f t="shared" si="1"/>
        <v>#REF!</v>
      </c>
      <c r="G99" s="57" t="e">
        <f t="shared" si="2"/>
        <v>#REF!</v>
      </c>
      <c r="H99" s="62" t="e">
        <f t="shared" si="3"/>
        <v>#REF!</v>
      </c>
      <c r="I99" s="59" t="e">
        <f t="shared" si="4"/>
        <v>#REF!</v>
      </c>
      <c r="J99" s="60" t="e">
        <f t="shared" si="5"/>
        <v>#REF!</v>
      </c>
      <c r="K99" s="111"/>
      <c r="L99" s="112"/>
      <c r="M99" s="113" t="e">
        <f t="shared" si="6"/>
        <v>#REF!</v>
      </c>
      <c r="N99" s="114">
        <f t="shared" si="7"/>
        <v>0</v>
      </c>
      <c r="O99" s="111"/>
      <c r="P99" s="115" t="str">
        <f t="shared" si="8"/>
        <v xml:space="preserve"> </v>
      </c>
      <c r="Q99" s="1"/>
      <c r="R99" s="2"/>
    </row>
    <row r="100" spans="1:18" ht="15" customHeight="1">
      <c r="A100" s="1"/>
      <c r="B100" s="109"/>
      <c r="C100" s="116">
        <v>2007315</v>
      </c>
      <c r="D100" s="54" t="s">
        <v>125</v>
      </c>
      <c r="E100" s="55" t="e">
        <f t="shared" si="0"/>
        <v>#REF!</v>
      </c>
      <c r="F100" s="56" t="e">
        <f t="shared" si="1"/>
        <v>#REF!</v>
      </c>
      <c r="G100" s="118" t="e">
        <f t="shared" si="2"/>
        <v>#REF!</v>
      </c>
      <c r="H100" s="119" t="e">
        <f t="shared" si="3"/>
        <v>#REF!</v>
      </c>
      <c r="I100" s="59" t="e">
        <f t="shared" si="4"/>
        <v>#REF!</v>
      </c>
      <c r="J100" s="60" t="e">
        <f t="shared" si="5"/>
        <v>#REF!</v>
      </c>
      <c r="K100" s="111">
        <v>53200</v>
      </c>
      <c r="L100" s="112">
        <v>27600</v>
      </c>
      <c r="M100" s="113" t="e">
        <f t="shared" si="6"/>
        <v>#REF!</v>
      </c>
      <c r="N100" s="114">
        <f t="shared" si="7"/>
        <v>0</v>
      </c>
      <c r="O100" s="111"/>
      <c r="P100" s="115" t="str">
        <f t="shared" si="8"/>
        <v xml:space="preserve"> </v>
      </c>
      <c r="Q100" s="1"/>
      <c r="R100" s="2"/>
    </row>
    <row r="101" spans="1:18" ht="15" customHeight="1">
      <c r="A101" s="1"/>
      <c r="B101" s="109"/>
      <c r="C101" s="116">
        <v>2013436</v>
      </c>
      <c r="D101" s="54" t="s">
        <v>126</v>
      </c>
      <c r="E101" s="55" t="e">
        <f t="shared" si="0"/>
        <v>#REF!</v>
      </c>
      <c r="F101" s="56" t="e">
        <f t="shared" si="1"/>
        <v>#REF!</v>
      </c>
      <c r="G101" s="57" t="e">
        <f t="shared" si="2"/>
        <v>#REF!</v>
      </c>
      <c r="H101" s="62" t="e">
        <f t="shared" si="3"/>
        <v>#REF!</v>
      </c>
      <c r="I101" s="59" t="e">
        <f t="shared" si="4"/>
        <v>#REF!</v>
      </c>
      <c r="J101" s="60" t="e">
        <f t="shared" si="5"/>
        <v>#REF!</v>
      </c>
      <c r="K101" s="111"/>
      <c r="L101" s="112">
        <v>18000</v>
      </c>
      <c r="M101" s="113" t="e">
        <f t="shared" si="6"/>
        <v>#REF!</v>
      </c>
      <c r="N101" s="114">
        <f t="shared" si="7"/>
        <v>0</v>
      </c>
      <c r="O101" s="111"/>
      <c r="P101" s="115" t="str">
        <f t="shared" si="8"/>
        <v xml:space="preserve"> </v>
      </c>
      <c r="Q101" s="1"/>
      <c r="R101" s="2"/>
    </row>
    <row r="102" spans="1:18" ht="15" customHeight="1">
      <c r="A102" s="1"/>
      <c r="B102" s="109"/>
      <c r="C102" s="116">
        <v>2015635</v>
      </c>
      <c r="D102" s="54" t="s">
        <v>127</v>
      </c>
      <c r="E102" s="55" t="e">
        <f t="shared" si="0"/>
        <v>#REF!</v>
      </c>
      <c r="F102" s="56" t="e">
        <f t="shared" si="1"/>
        <v>#REF!</v>
      </c>
      <c r="G102" s="57" t="e">
        <f t="shared" si="2"/>
        <v>#REF!</v>
      </c>
      <c r="H102" s="62" t="e">
        <f t="shared" si="3"/>
        <v>#REF!</v>
      </c>
      <c r="I102" s="59" t="e">
        <f t="shared" si="4"/>
        <v>#REF!</v>
      </c>
      <c r="J102" s="60" t="e">
        <f t="shared" si="5"/>
        <v>#REF!</v>
      </c>
      <c r="K102" s="111"/>
      <c r="L102" s="112"/>
      <c r="M102" s="113" t="e">
        <f t="shared" si="6"/>
        <v>#REF!</v>
      </c>
      <c r="N102" s="114">
        <f t="shared" si="7"/>
        <v>0</v>
      </c>
      <c r="O102" s="111"/>
      <c r="P102" s="115" t="str">
        <f t="shared" si="8"/>
        <v xml:space="preserve"> </v>
      </c>
      <c r="Q102" s="1"/>
      <c r="R102" s="2"/>
    </row>
    <row r="103" spans="1:18" ht="15" customHeight="1">
      <c r="A103" s="1"/>
      <c r="B103" s="109"/>
      <c r="C103" s="116">
        <v>2022954</v>
      </c>
      <c r="D103" s="54" t="s">
        <v>128</v>
      </c>
      <c r="E103" s="55" t="e">
        <f t="shared" si="0"/>
        <v>#REF!</v>
      </c>
      <c r="F103" s="56" t="e">
        <f t="shared" si="1"/>
        <v>#REF!</v>
      </c>
      <c r="G103" s="57" t="e">
        <f t="shared" si="2"/>
        <v>#REF!</v>
      </c>
      <c r="H103" s="62" t="e">
        <f t="shared" si="3"/>
        <v>#REF!</v>
      </c>
      <c r="I103" s="59" t="e">
        <f t="shared" si="4"/>
        <v>#REF!</v>
      </c>
      <c r="J103" s="60" t="e">
        <f t="shared" si="5"/>
        <v>#REF!</v>
      </c>
      <c r="K103" s="111"/>
      <c r="L103" s="112"/>
      <c r="M103" s="113" t="e">
        <f t="shared" si="6"/>
        <v>#REF!</v>
      </c>
      <c r="N103" s="114">
        <f t="shared" si="7"/>
        <v>0</v>
      </c>
      <c r="O103" s="111"/>
      <c r="P103" s="115" t="str">
        <f t="shared" si="8"/>
        <v xml:space="preserve"> </v>
      </c>
      <c r="Q103" s="1"/>
      <c r="R103" s="2"/>
    </row>
    <row r="104" spans="1:18" ht="15" customHeight="1">
      <c r="A104" s="1"/>
      <c r="B104" s="109"/>
      <c r="C104" s="116">
        <v>2011123</v>
      </c>
      <c r="D104" s="54" t="s">
        <v>129</v>
      </c>
      <c r="E104" s="55" t="e">
        <f t="shared" si="0"/>
        <v>#REF!</v>
      </c>
      <c r="F104" s="56" t="e">
        <f t="shared" si="1"/>
        <v>#REF!</v>
      </c>
      <c r="G104" s="57" t="e">
        <f t="shared" si="2"/>
        <v>#REF!</v>
      </c>
      <c r="H104" s="62" t="e">
        <f t="shared" si="3"/>
        <v>#REF!</v>
      </c>
      <c r="I104" s="59" t="e">
        <f t="shared" si="4"/>
        <v>#REF!</v>
      </c>
      <c r="J104" s="60" t="e">
        <f t="shared" si="5"/>
        <v>#REF!</v>
      </c>
      <c r="K104" s="111"/>
      <c r="L104" s="112"/>
      <c r="M104" s="113" t="e">
        <f t="shared" si="6"/>
        <v>#REF!</v>
      </c>
      <c r="N104" s="114">
        <f t="shared" si="7"/>
        <v>0</v>
      </c>
      <c r="O104" s="111"/>
      <c r="P104" s="115" t="str">
        <f t="shared" si="8"/>
        <v xml:space="preserve"> </v>
      </c>
      <c r="Q104" s="1"/>
      <c r="R104" s="2"/>
    </row>
    <row r="105" spans="1:18" ht="15" customHeight="1">
      <c r="A105" s="1"/>
      <c r="B105" s="109"/>
      <c r="C105" s="116">
        <v>2011833</v>
      </c>
      <c r="D105" s="54" t="s">
        <v>130</v>
      </c>
      <c r="E105" s="55" t="e">
        <f t="shared" si="0"/>
        <v>#REF!</v>
      </c>
      <c r="F105" s="56" t="e">
        <f t="shared" si="1"/>
        <v>#REF!</v>
      </c>
      <c r="G105" s="57" t="e">
        <f t="shared" si="2"/>
        <v>#REF!</v>
      </c>
      <c r="H105" s="62" t="e">
        <f t="shared" si="3"/>
        <v>#REF!</v>
      </c>
      <c r="I105" s="59" t="e">
        <f t="shared" si="4"/>
        <v>#REF!</v>
      </c>
      <c r="J105" s="60" t="e">
        <f t="shared" si="5"/>
        <v>#REF!</v>
      </c>
      <c r="K105" s="111"/>
      <c r="L105" s="112"/>
      <c r="M105" s="113" t="e">
        <f t="shared" si="6"/>
        <v>#REF!</v>
      </c>
      <c r="N105" s="114">
        <f t="shared" si="7"/>
        <v>0</v>
      </c>
      <c r="O105" s="111"/>
      <c r="P105" s="115" t="str">
        <f t="shared" si="8"/>
        <v xml:space="preserve"> </v>
      </c>
      <c r="Q105" s="1"/>
      <c r="R105" s="2"/>
    </row>
    <row r="106" spans="1:18" ht="15" customHeight="1">
      <c r="A106" s="1"/>
      <c r="B106" s="109"/>
      <c r="C106" s="116">
        <v>2010125</v>
      </c>
      <c r="D106" s="54" t="s">
        <v>131</v>
      </c>
      <c r="E106" s="55" t="e">
        <f t="shared" si="0"/>
        <v>#REF!</v>
      </c>
      <c r="F106" s="56" t="e">
        <f t="shared" si="1"/>
        <v>#REF!</v>
      </c>
      <c r="G106" s="57" t="e">
        <f t="shared" si="2"/>
        <v>#REF!</v>
      </c>
      <c r="H106" s="62" t="e">
        <f t="shared" si="3"/>
        <v>#REF!</v>
      </c>
      <c r="I106" s="59" t="e">
        <f t="shared" si="4"/>
        <v>#REF!</v>
      </c>
      <c r="J106" s="60" t="e">
        <f t="shared" si="5"/>
        <v>#REF!</v>
      </c>
      <c r="K106" s="111"/>
      <c r="L106" s="112"/>
      <c r="M106" s="113" t="e">
        <f t="shared" si="6"/>
        <v>#REF!</v>
      </c>
      <c r="N106" s="114">
        <f t="shared" si="7"/>
        <v>0</v>
      </c>
      <c r="O106" s="111"/>
      <c r="P106" s="115" t="str">
        <f t="shared" si="8"/>
        <v xml:space="preserve"> </v>
      </c>
      <c r="Q106" s="1"/>
      <c r="R106" s="2"/>
    </row>
    <row r="107" spans="1:18" ht="15" customHeight="1">
      <c r="A107" s="1"/>
      <c r="B107" s="109"/>
      <c r="C107" s="116">
        <v>2018850</v>
      </c>
      <c r="D107" s="54" t="s">
        <v>132</v>
      </c>
      <c r="E107" s="55" t="e">
        <f t="shared" si="0"/>
        <v>#REF!</v>
      </c>
      <c r="F107" s="56" t="e">
        <f t="shared" si="1"/>
        <v>#REF!</v>
      </c>
      <c r="G107" s="57" t="e">
        <f t="shared" si="2"/>
        <v>#REF!</v>
      </c>
      <c r="H107" s="62" t="e">
        <f t="shared" si="3"/>
        <v>#REF!</v>
      </c>
      <c r="I107" s="59" t="e">
        <f t="shared" si="4"/>
        <v>#REF!</v>
      </c>
      <c r="J107" s="60" t="e">
        <f t="shared" si="5"/>
        <v>#REF!</v>
      </c>
      <c r="K107" s="111"/>
      <c r="L107" s="112"/>
      <c r="M107" s="113" t="e">
        <f t="shared" si="6"/>
        <v>#REF!</v>
      </c>
      <c r="N107" s="114">
        <f t="shared" si="7"/>
        <v>0</v>
      </c>
      <c r="O107" s="111"/>
      <c r="P107" s="115" t="str">
        <f t="shared" si="8"/>
        <v xml:space="preserve"> </v>
      </c>
      <c r="Q107" s="1"/>
      <c r="R107" s="2"/>
    </row>
    <row r="108" spans="1:18" ht="15" customHeight="1">
      <c r="A108" s="1"/>
      <c r="B108" s="109"/>
      <c r="C108" s="116">
        <v>2007202</v>
      </c>
      <c r="D108" s="54" t="s">
        <v>133</v>
      </c>
      <c r="E108" s="55" t="e">
        <f t="shared" si="0"/>
        <v>#REF!</v>
      </c>
      <c r="F108" s="56" t="e">
        <f t="shared" si="1"/>
        <v>#REF!</v>
      </c>
      <c r="G108" s="57" t="e">
        <f t="shared" si="2"/>
        <v>#REF!</v>
      </c>
      <c r="H108" s="62" t="e">
        <f t="shared" si="3"/>
        <v>#REF!</v>
      </c>
      <c r="I108" s="59" t="e">
        <f t="shared" si="4"/>
        <v>#REF!</v>
      </c>
      <c r="J108" s="60" t="e">
        <f t="shared" si="5"/>
        <v>#REF!</v>
      </c>
      <c r="K108" s="111"/>
      <c r="L108" s="112"/>
      <c r="M108" s="113" t="e">
        <f t="shared" si="6"/>
        <v>#REF!</v>
      </c>
      <c r="N108" s="114">
        <f t="shared" si="7"/>
        <v>0</v>
      </c>
      <c r="O108" s="111"/>
      <c r="P108" s="115" t="str">
        <f t="shared" si="8"/>
        <v xml:space="preserve"> </v>
      </c>
      <c r="Q108" s="1"/>
      <c r="R108" s="2"/>
    </row>
    <row r="109" spans="1:18" ht="15" customHeight="1">
      <c r="A109" s="1"/>
      <c r="B109" s="109"/>
      <c r="C109" s="116">
        <v>2009433</v>
      </c>
      <c r="D109" s="54" t="s">
        <v>134</v>
      </c>
      <c r="E109" s="55" t="e">
        <f t="shared" si="0"/>
        <v>#REF!</v>
      </c>
      <c r="F109" s="56" t="e">
        <f t="shared" si="1"/>
        <v>#REF!</v>
      </c>
      <c r="G109" s="57" t="e">
        <f t="shared" si="2"/>
        <v>#REF!</v>
      </c>
      <c r="H109" s="62" t="e">
        <f t="shared" si="3"/>
        <v>#REF!</v>
      </c>
      <c r="I109" s="59" t="e">
        <f t="shared" si="4"/>
        <v>#REF!</v>
      </c>
      <c r="J109" s="60" t="e">
        <f t="shared" si="5"/>
        <v>#REF!</v>
      </c>
      <c r="K109" s="111"/>
      <c r="L109" s="112"/>
      <c r="M109" s="113" t="e">
        <f t="shared" si="6"/>
        <v>#REF!</v>
      </c>
      <c r="N109" s="114">
        <f t="shared" si="7"/>
        <v>0</v>
      </c>
      <c r="O109" s="111"/>
      <c r="P109" s="115" t="str">
        <f t="shared" si="8"/>
        <v xml:space="preserve"> </v>
      </c>
      <c r="Q109" s="1"/>
      <c r="R109" s="2"/>
    </row>
    <row r="110" spans="1:18" ht="15" customHeight="1">
      <c r="A110" s="1"/>
      <c r="B110" s="109"/>
      <c r="C110" s="116">
        <v>2010583</v>
      </c>
      <c r="D110" s="54" t="s">
        <v>135</v>
      </c>
      <c r="E110" s="55" t="e">
        <f t="shared" si="0"/>
        <v>#REF!</v>
      </c>
      <c r="F110" s="56" t="e">
        <f t="shared" si="1"/>
        <v>#REF!</v>
      </c>
      <c r="G110" s="57" t="e">
        <f t="shared" si="2"/>
        <v>#REF!</v>
      </c>
      <c r="H110" s="62" t="e">
        <f t="shared" si="3"/>
        <v>#REF!</v>
      </c>
      <c r="I110" s="59" t="e">
        <f t="shared" si="4"/>
        <v>#REF!</v>
      </c>
      <c r="J110" s="60" t="e">
        <f t="shared" si="5"/>
        <v>#REF!</v>
      </c>
      <c r="K110" s="111"/>
      <c r="L110" s="112"/>
      <c r="M110" s="113" t="e">
        <f t="shared" si="6"/>
        <v>#REF!</v>
      </c>
      <c r="N110" s="114">
        <f t="shared" si="7"/>
        <v>0</v>
      </c>
      <c r="O110" s="111"/>
      <c r="P110" s="115" t="str">
        <f t="shared" si="8"/>
        <v xml:space="preserve"> </v>
      </c>
      <c r="Q110" s="1"/>
      <c r="R110" s="2"/>
    </row>
    <row r="111" spans="1:18" ht="15" customHeight="1">
      <c r="A111" s="1"/>
      <c r="B111" s="109"/>
      <c r="C111" s="116">
        <v>2011440</v>
      </c>
      <c r="D111" s="54" t="s">
        <v>136</v>
      </c>
      <c r="E111" s="55" t="e">
        <f t="shared" si="0"/>
        <v>#REF!</v>
      </c>
      <c r="F111" s="56" t="e">
        <f t="shared" si="1"/>
        <v>#REF!</v>
      </c>
      <c r="G111" s="57" t="e">
        <f t="shared" si="2"/>
        <v>#REF!</v>
      </c>
      <c r="H111" s="62" t="e">
        <f t="shared" si="3"/>
        <v>#REF!</v>
      </c>
      <c r="I111" s="59" t="e">
        <f t="shared" si="4"/>
        <v>#REF!</v>
      </c>
      <c r="J111" s="60" t="e">
        <f t="shared" si="5"/>
        <v>#REF!</v>
      </c>
      <c r="K111" s="111"/>
      <c r="L111" s="112"/>
      <c r="M111" s="113" t="e">
        <f t="shared" si="6"/>
        <v>#REF!</v>
      </c>
      <c r="N111" s="114">
        <f t="shared" si="7"/>
        <v>0</v>
      </c>
      <c r="O111" s="111"/>
      <c r="P111" s="115" t="str">
        <f t="shared" si="8"/>
        <v xml:space="preserve"> </v>
      </c>
      <c r="Q111" s="1"/>
      <c r="R111" s="2"/>
    </row>
    <row r="112" spans="1:18" ht="15" customHeight="1">
      <c r="A112" s="1"/>
      <c r="B112" s="109"/>
      <c r="C112" s="116">
        <v>2011443</v>
      </c>
      <c r="D112" s="54" t="s">
        <v>137</v>
      </c>
      <c r="E112" s="55" t="e">
        <f t="shared" si="0"/>
        <v>#REF!</v>
      </c>
      <c r="F112" s="56" t="e">
        <f t="shared" si="1"/>
        <v>#REF!</v>
      </c>
      <c r="G112" s="57" t="e">
        <f t="shared" si="2"/>
        <v>#REF!</v>
      </c>
      <c r="H112" s="62" t="e">
        <f t="shared" si="3"/>
        <v>#REF!</v>
      </c>
      <c r="I112" s="59" t="e">
        <f t="shared" si="4"/>
        <v>#REF!</v>
      </c>
      <c r="J112" s="60" t="e">
        <f t="shared" si="5"/>
        <v>#REF!</v>
      </c>
      <c r="K112" s="111"/>
      <c r="L112" s="112"/>
      <c r="M112" s="113" t="e">
        <f t="shared" si="6"/>
        <v>#REF!</v>
      </c>
      <c r="N112" s="114">
        <f t="shared" si="7"/>
        <v>0</v>
      </c>
      <c r="O112" s="111"/>
      <c r="P112" s="115" t="str">
        <f t="shared" si="8"/>
        <v xml:space="preserve"> </v>
      </c>
      <c r="Q112" s="1"/>
      <c r="R112" s="2"/>
    </row>
    <row r="113" spans="1:18" ht="15" customHeight="1">
      <c r="A113" s="1"/>
      <c r="B113" s="109"/>
      <c r="C113" s="116">
        <v>2013292</v>
      </c>
      <c r="D113" s="54" t="s">
        <v>138</v>
      </c>
      <c r="E113" s="55" t="e">
        <f t="shared" si="0"/>
        <v>#REF!</v>
      </c>
      <c r="F113" s="56" t="e">
        <f t="shared" si="1"/>
        <v>#REF!</v>
      </c>
      <c r="G113" s="57" t="e">
        <f t="shared" si="2"/>
        <v>#REF!</v>
      </c>
      <c r="H113" s="62" t="e">
        <f t="shared" si="3"/>
        <v>#REF!</v>
      </c>
      <c r="I113" s="59" t="e">
        <f t="shared" si="4"/>
        <v>#REF!</v>
      </c>
      <c r="J113" s="60" t="e">
        <f t="shared" si="5"/>
        <v>#REF!</v>
      </c>
      <c r="K113" s="111"/>
      <c r="L113" s="112"/>
      <c r="M113" s="113" t="e">
        <f t="shared" si="6"/>
        <v>#REF!</v>
      </c>
      <c r="N113" s="114">
        <f t="shared" si="7"/>
        <v>0</v>
      </c>
      <c r="O113" s="111"/>
      <c r="P113" s="115" t="str">
        <f t="shared" si="8"/>
        <v xml:space="preserve"> </v>
      </c>
      <c r="Q113" s="1"/>
      <c r="R113" s="2"/>
    </row>
    <row r="114" spans="1:18" ht="15" customHeight="1">
      <c r="A114" s="1"/>
      <c r="B114" s="109"/>
      <c r="C114" s="116">
        <v>2015809</v>
      </c>
      <c r="D114" s="54" t="s">
        <v>139</v>
      </c>
      <c r="E114" s="55" t="e">
        <f t="shared" si="0"/>
        <v>#REF!</v>
      </c>
      <c r="F114" s="56" t="e">
        <f t="shared" si="1"/>
        <v>#REF!</v>
      </c>
      <c r="G114" s="57" t="e">
        <f t="shared" si="2"/>
        <v>#REF!</v>
      </c>
      <c r="H114" s="62" t="e">
        <f t="shared" si="3"/>
        <v>#REF!</v>
      </c>
      <c r="I114" s="59" t="e">
        <f t="shared" si="4"/>
        <v>#REF!</v>
      </c>
      <c r="J114" s="60" t="e">
        <f t="shared" si="5"/>
        <v>#REF!</v>
      </c>
      <c r="K114" s="111"/>
      <c r="L114" s="112"/>
      <c r="M114" s="113" t="e">
        <f t="shared" si="6"/>
        <v>#REF!</v>
      </c>
      <c r="N114" s="114">
        <f t="shared" si="7"/>
        <v>0</v>
      </c>
      <c r="O114" s="111"/>
      <c r="P114" s="115" t="str">
        <f t="shared" si="8"/>
        <v xml:space="preserve"> </v>
      </c>
      <c r="Q114" s="1"/>
      <c r="R114" s="2"/>
    </row>
    <row r="115" spans="1:18" ht="15" customHeight="1">
      <c r="A115" s="1"/>
      <c r="B115" s="109"/>
      <c r="C115" s="116">
        <v>2018846</v>
      </c>
      <c r="D115" s="54" t="s">
        <v>140</v>
      </c>
      <c r="E115" s="55" t="e">
        <f t="shared" si="0"/>
        <v>#REF!</v>
      </c>
      <c r="F115" s="56" t="e">
        <f t="shared" si="1"/>
        <v>#REF!</v>
      </c>
      <c r="G115" s="57" t="e">
        <f t="shared" si="2"/>
        <v>#REF!</v>
      </c>
      <c r="H115" s="62" t="e">
        <f t="shared" si="3"/>
        <v>#REF!</v>
      </c>
      <c r="I115" s="59" t="e">
        <f t="shared" si="4"/>
        <v>#REF!</v>
      </c>
      <c r="J115" s="60" t="e">
        <f t="shared" si="5"/>
        <v>#REF!</v>
      </c>
      <c r="K115" s="111"/>
      <c r="L115" s="112"/>
      <c r="M115" s="113" t="e">
        <f t="shared" si="6"/>
        <v>#REF!</v>
      </c>
      <c r="N115" s="114">
        <f t="shared" si="7"/>
        <v>0</v>
      </c>
      <c r="O115" s="111"/>
      <c r="P115" s="115" t="str">
        <f t="shared" si="8"/>
        <v xml:space="preserve"> </v>
      </c>
      <c r="Q115" s="1"/>
      <c r="R115" s="2"/>
    </row>
    <row r="116" spans="1:18" ht="15" customHeight="1">
      <c r="A116" s="1"/>
      <c r="B116" s="109"/>
      <c r="C116" s="116">
        <v>2018851</v>
      </c>
      <c r="D116" s="54" t="s">
        <v>141</v>
      </c>
      <c r="E116" s="55" t="e">
        <f t="shared" si="0"/>
        <v>#REF!</v>
      </c>
      <c r="F116" s="56" t="e">
        <f t="shared" si="1"/>
        <v>#REF!</v>
      </c>
      <c r="G116" s="57" t="e">
        <f t="shared" si="2"/>
        <v>#REF!</v>
      </c>
      <c r="H116" s="62" t="e">
        <f t="shared" si="3"/>
        <v>#REF!</v>
      </c>
      <c r="I116" s="59" t="e">
        <f t="shared" si="4"/>
        <v>#REF!</v>
      </c>
      <c r="J116" s="60" t="e">
        <f t="shared" si="5"/>
        <v>#REF!</v>
      </c>
      <c r="K116" s="111"/>
      <c r="L116" s="112"/>
      <c r="M116" s="113" t="e">
        <f t="shared" si="6"/>
        <v>#REF!</v>
      </c>
      <c r="N116" s="114">
        <f t="shared" si="7"/>
        <v>0</v>
      </c>
      <c r="O116" s="111"/>
      <c r="P116" s="115" t="str">
        <f t="shared" si="8"/>
        <v xml:space="preserve"> </v>
      </c>
      <c r="Q116" s="1"/>
      <c r="R116" s="2"/>
    </row>
    <row r="117" spans="1:18" ht="15" customHeight="1">
      <c r="A117" s="1"/>
      <c r="B117" s="109"/>
      <c r="C117" s="116">
        <v>2018852</v>
      </c>
      <c r="D117" s="54" t="s">
        <v>142</v>
      </c>
      <c r="E117" s="55" t="e">
        <f t="shared" si="0"/>
        <v>#REF!</v>
      </c>
      <c r="F117" s="56" t="e">
        <f t="shared" si="1"/>
        <v>#REF!</v>
      </c>
      <c r="G117" s="57" t="e">
        <f t="shared" si="2"/>
        <v>#REF!</v>
      </c>
      <c r="H117" s="62" t="e">
        <f t="shared" si="3"/>
        <v>#REF!</v>
      </c>
      <c r="I117" s="59" t="e">
        <f t="shared" si="4"/>
        <v>#REF!</v>
      </c>
      <c r="J117" s="60" t="e">
        <f t="shared" si="5"/>
        <v>#REF!</v>
      </c>
      <c r="K117" s="111"/>
      <c r="L117" s="112"/>
      <c r="M117" s="113" t="e">
        <f t="shared" si="6"/>
        <v>#REF!</v>
      </c>
      <c r="N117" s="114">
        <f t="shared" si="7"/>
        <v>0</v>
      </c>
      <c r="O117" s="111"/>
      <c r="P117" s="115" t="str">
        <f t="shared" si="8"/>
        <v xml:space="preserve"> </v>
      </c>
      <c r="Q117" s="1"/>
      <c r="R117" s="2"/>
    </row>
    <row r="118" spans="1:18" ht="15" customHeight="1">
      <c r="A118" s="1"/>
      <c r="B118" s="120"/>
      <c r="C118" s="121">
        <v>2012950</v>
      </c>
      <c r="D118" s="122" t="s">
        <v>143</v>
      </c>
      <c r="E118" s="123" t="e">
        <f t="shared" si="0"/>
        <v>#REF!</v>
      </c>
      <c r="F118" s="124" t="e">
        <f t="shared" si="1"/>
        <v>#REF!</v>
      </c>
      <c r="G118" s="64" t="e">
        <f t="shared" si="2"/>
        <v>#REF!</v>
      </c>
      <c r="H118" s="65" t="e">
        <f t="shared" si="3"/>
        <v>#REF!</v>
      </c>
      <c r="I118" s="66" t="e">
        <f t="shared" si="4"/>
        <v>#REF!</v>
      </c>
      <c r="J118" s="67" t="e">
        <f t="shared" si="5"/>
        <v>#REF!</v>
      </c>
      <c r="K118" s="125"/>
      <c r="L118" s="126"/>
      <c r="M118" s="127" t="e">
        <f t="shared" si="6"/>
        <v>#REF!</v>
      </c>
      <c r="N118" s="128">
        <f t="shared" si="7"/>
        <v>0</v>
      </c>
      <c r="O118" s="125"/>
      <c r="P118" s="129" t="str">
        <f t="shared" si="8"/>
        <v xml:space="preserve"> </v>
      </c>
      <c r="Q118" s="1"/>
      <c r="R118" s="2"/>
    </row>
  </sheetData>
  <mergeCells count="13">
    <mergeCell ref="P3:P5"/>
    <mergeCell ref="O3:O5"/>
    <mergeCell ref="B3:D5"/>
    <mergeCell ref="E3:E5"/>
    <mergeCell ref="F3:F5"/>
    <mergeCell ref="G4:H4"/>
    <mergeCell ref="I4:J4"/>
    <mergeCell ref="G3:J3"/>
    <mergeCell ref="L3:N3"/>
    <mergeCell ref="K3:K5"/>
    <mergeCell ref="L4:L5"/>
    <mergeCell ref="M4:M5"/>
    <mergeCell ref="N4:N5"/>
  </mergeCells>
  <phoneticPr fontId="17" type="noConversion"/>
  <conditionalFormatting sqref="N6:N118">
    <cfRule type="cellIs" dxfId="1" priority="1" operator="lessThan">
      <formula>0.03</formula>
    </cfRule>
  </conditionalFormatting>
  <conditionalFormatting sqref="N74:N80">
    <cfRule type="cellIs" dxfId="0" priority="2" operator="lessThan">
      <formula>0.03</formula>
    </cfRule>
  </conditionalFormatting>
  <pageMargins left="0.25" right="0.25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tabColor theme="5"/>
    <pageSetUpPr fitToPage="1"/>
  </sheetPr>
  <dimension ref="B2:Q62"/>
  <sheetViews>
    <sheetView showGridLines="0" tabSelected="1" zoomScale="60" zoomScaleNormal="60" zoomScaleSheetLayoutView="70" workbookViewId="0">
      <pane xSplit="1" ySplit="4" topLeftCell="B5" activePane="bottomRight" state="frozen"/>
      <selection pane="topRight" activeCell="B1" sqref="B1"/>
      <selection pane="bottomLeft" activeCell="A6" sqref="A6"/>
      <selection pane="bottomRight" activeCell="Q6" sqref="Q6"/>
    </sheetView>
  </sheetViews>
  <sheetFormatPr defaultColWidth="8.75" defaultRowHeight="18"/>
  <cols>
    <col min="1" max="1" width="2.5" style="132" customWidth="1"/>
    <col min="2" max="2" width="18.375" style="133" customWidth="1"/>
    <col min="3" max="3" width="5.625" style="131" customWidth="1"/>
    <col min="4" max="4" width="12.625" style="131" bestFit="1" customWidth="1"/>
    <col min="5" max="6" width="30.875" style="131" customWidth="1"/>
    <col min="7" max="7" width="38.875" style="132" customWidth="1"/>
    <col min="8" max="8" width="13.625" style="131" customWidth="1"/>
    <col min="9" max="9" width="15.375" style="151" customWidth="1"/>
    <col min="10" max="10" width="13" style="132" customWidth="1"/>
    <col min="11" max="11" width="8" style="131" customWidth="1"/>
    <col min="12" max="12" width="13.5" style="132" hidden="1" customWidth="1"/>
    <col min="13" max="13" width="16.375" style="131" hidden="1" customWidth="1"/>
    <col min="14" max="14" width="16.125" style="131" hidden="1" customWidth="1"/>
    <col min="15" max="15" width="18.875" style="131" customWidth="1"/>
    <col min="16" max="17" width="29.875" style="131" customWidth="1"/>
    <col min="18" max="16384" width="8.75" style="132"/>
  </cols>
  <sheetData>
    <row r="2" spans="2:17" ht="22.5">
      <c r="B2" s="130"/>
    </row>
    <row r="3" spans="2:17">
      <c r="I3" s="152"/>
    </row>
    <row r="4" spans="2:17" ht="93.75" customHeight="1">
      <c r="B4" s="134" t="s">
        <v>168</v>
      </c>
      <c r="C4" s="135" t="s">
        <v>167</v>
      </c>
      <c r="D4" s="136" t="s">
        <v>169</v>
      </c>
      <c r="E4" s="134" t="s">
        <v>192</v>
      </c>
      <c r="F4" s="134" t="s">
        <v>312</v>
      </c>
      <c r="G4" s="135" t="s">
        <v>191</v>
      </c>
      <c r="H4" s="135" t="s">
        <v>198</v>
      </c>
      <c r="I4" s="153" t="s">
        <v>241</v>
      </c>
      <c r="J4" s="134" t="s">
        <v>193</v>
      </c>
      <c r="K4" s="134" t="s">
        <v>240</v>
      </c>
      <c r="L4" s="136" t="s">
        <v>239</v>
      </c>
      <c r="M4" s="136" t="s">
        <v>237</v>
      </c>
      <c r="N4" s="136" t="s">
        <v>238</v>
      </c>
      <c r="O4" s="136" t="s">
        <v>170</v>
      </c>
      <c r="P4" s="136" t="s">
        <v>171</v>
      </c>
      <c r="Q4" s="136" t="s">
        <v>172</v>
      </c>
    </row>
    <row r="5" spans="2:17" ht="165" customHeight="1">
      <c r="B5" s="137" t="s">
        <v>196</v>
      </c>
      <c r="C5" s="138">
        <v>1</v>
      </c>
      <c r="D5" s="139">
        <v>1025115</v>
      </c>
      <c r="E5" s="139" t="s">
        <v>352</v>
      </c>
      <c r="F5" s="139" t="s">
        <v>242</v>
      </c>
      <c r="G5" s="140"/>
      <c r="H5" s="138" t="s">
        <v>199</v>
      </c>
      <c r="I5" s="154">
        <v>2500</v>
      </c>
      <c r="J5" s="141">
        <v>12</v>
      </c>
      <c r="K5" s="141">
        <v>30</v>
      </c>
      <c r="L5" s="140"/>
      <c r="M5" s="142"/>
      <c r="N5" s="142"/>
      <c r="O5" s="142" t="s">
        <v>272</v>
      </c>
      <c r="P5" s="150">
        <v>8809345610019</v>
      </c>
      <c r="Q5" s="150">
        <v>18809345610016</v>
      </c>
    </row>
    <row r="6" spans="2:17" ht="165" customHeight="1">
      <c r="B6" s="137" t="s">
        <v>196</v>
      </c>
      <c r="C6" s="138">
        <v>2</v>
      </c>
      <c r="D6" s="139">
        <v>1025116</v>
      </c>
      <c r="E6" s="139" t="s">
        <v>351</v>
      </c>
      <c r="F6" s="143" t="s">
        <v>197</v>
      </c>
      <c r="G6" s="140"/>
      <c r="H6" s="138" t="s">
        <v>199</v>
      </c>
      <c r="I6" s="154">
        <v>2500</v>
      </c>
      <c r="J6" s="141">
        <v>12</v>
      </c>
      <c r="K6" s="141">
        <v>30</v>
      </c>
      <c r="L6" s="140"/>
      <c r="M6" s="142"/>
      <c r="N6" s="142"/>
      <c r="O6" s="142" t="s">
        <v>272</v>
      </c>
      <c r="P6" s="150">
        <v>8809345610460</v>
      </c>
      <c r="Q6" s="150">
        <v>18809345610467</v>
      </c>
    </row>
    <row r="7" spans="2:17" ht="165" customHeight="1">
      <c r="B7" s="137" t="s">
        <v>196</v>
      </c>
      <c r="C7" s="138">
        <v>3</v>
      </c>
      <c r="D7" s="139">
        <v>1025144</v>
      </c>
      <c r="E7" s="139" t="s">
        <v>356</v>
      </c>
      <c r="F7" s="143" t="s">
        <v>207</v>
      </c>
      <c r="G7" s="140"/>
      <c r="H7" s="138" t="s">
        <v>199</v>
      </c>
      <c r="I7" s="154">
        <v>2500</v>
      </c>
      <c r="J7" s="141">
        <v>12</v>
      </c>
      <c r="K7" s="141">
        <v>30</v>
      </c>
      <c r="L7" s="140"/>
      <c r="M7" s="142"/>
      <c r="N7" s="142"/>
      <c r="O7" s="142" t="s">
        <v>272</v>
      </c>
      <c r="P7" s="150">
        <v>8809345610453</v>
      </c>
      <c r="Q7" s="150">
        <v>18809345610450</v>
      </c>
    </row>
    <row r="8" spans="2:17" ht="165" customHeight="1">
      <c r="B8" s="137" t="s">
        <v>196</v>
      </c>
      <c r="C8" s="138">
        <v>4</v>
      </c>
      <c r="D8" s="139">
        <v>1025148</v>
      </c>
      <c r="E8" s="139" t="s">
        <v>355</v>
      </c>
      <c r="F8" s="143" t="s">
        <v>208</v>
      </c>
      <c r="G8" s="140"/>
      <c r="H8" s="138" t="s">
        <v>199</v>
      </c>
      <c r="I8" s="154">
        <v>2500</v>
      </c>
      <c r="J8" s="141">
        <v>12</v>
      </c>
      <c r="K8" s="141">
        <v>30</v>
      </c>
      <c r="L8" s="140"/>
      <c r="M8" s="142"/>
      <c r="N8" s="142"/>
      <c r="O8" s="142" t="s">
        <v>272</v>
      </c>
      <c r="P8" s="150">
        <v>8809345610163</v>
      </c>
      <c r="Q8" s="150">
        <v>18809345610160</v>
      </c>
    </row>
    <row r="9" spans="2:17" ht="165" customHeight="1">
      <c r="B9" s="137" t="s">
        <v>196</v>
      </c>
      <c r="C9" s="138">
        <v>5</v>
      </c>
      <c r="D9" s="139">
        <v>1025145</v>
      </c>
      <c r="E9" s="139" t="s">
        <v>357</v>
      </c>
      <c r="F9" s="143" t="s">
        <v>209</v>
      </c>
      <c r="G9" s="140"/>
      <c r="H9" s="138" t="s">
        <v>199</v>
      </c>
      <c r="I9" s="154">
        <v>2500</v>
      </c>
      <c r="J9" s="141">
        <v>12</v>
      </c>
      <c r="K9" s="141">
        <v>30</v>
      </c>
      <c r="L9" s="140"/>
      <c r="M9" s="142"/>
      <c r="N9" s="142"/>
      <c r="O9" s="142" t="s">
        <v>272</v>
      </c>
      <c r="P9" s="150">
        <v>8809345617940</v>
      </c>
      <c r="Q9" s="150">
        <v>18809345617947</v>
      </c>
    </row>
    <row r="10" spans="2:17" ht="165" customHeight="1">
      <c r="B10" s="137" t="s">
        <v>196</v>
      </c>
      <c r="C10" s="138">
        <v>6</v>
      </c>
      <c r="D10" s="147">
        <v>1022413</v>
      </c>
      <c r="E10" s="155" t="s">
        <v>353</v>
      </c>
      <c r="F10" s="143" t="s">
        <v>243</v>
      </c>
      <c r="G10" s="140"/>
      <c r="H10" s="138" t="s">
        <v>210</v>
      </c>
      <c r="I10" s="154">
        <v>2000</v>
      </c>
      <c r="J10" s="141">
        <v>12</v>
      </c>
      <c r="K10" s="141">
        <v>32</v>
      </c>
      <c r="L10" s="140"/>
      <c r="M10" s="142"/>
      <c r="N10" s="142"/>
      <c r="O10" s="142" t="s">
        <v>281</v>
      </c>
      <c r="P10" s="150">
        <v>8809345616523</v>
      </c>
      <c r="Q10" s="150">
        <v>18809345616520</v>
      </c>
    </row>
    <row r="11" spans="2:17" ht="165" customHeight="1">
      <c r="B11" s="137" t="s">
        <v>196</v>
      </c>
      <c r="C11" s="138">
        <v>7</v>
      </c>
      <c r="D11" s="148">
        <v>1103770</v>
      </c>
      <c r="E11" s="155" t="s">
        <v>354</v>
      </c>
      <c r="F11" s="143" t="s">
        <v>244</v>
      </c>
      <c r="G11" s="140"/>
      <c r="H11" s="138" t="s">
        <v>210</v>
      </c>
      <c r="I11" s="154">
        <v>2000</v>
      </c>
      <c r="J11" s="141">
        <v>12</v>
      </c>
      <c r="K11" s="141">
        <v>24</v>
      </c>
      <c r="L11" s="140"/>
      <c r="M11" s="142"/>
      <c r="N11" s="142"/>
      <c r="O11" s="142" t="s">
        <v>277</v>
      </c>
      <c r="P11" s="150">
        <v>8809345610569</v>
      </c>
      <c r="Q11" s="150">
        <v>18809345610566</v>
      </c>
    </row>
    <row r="12" spans="2:17" ht="165" customHeight="1">
      <c r="B12" s="137" t="s">
        <v>200</v>
      </c>
      <c r="C12" s="138">
        <v>8</v>
      </c>
      <c r="D12" s="139">
        <v>1024778</v>
      </c>
      <c r="E12" s="139" t="s">
        <v>358</v>
      </c>
      <c r="F12" s="139" t="s">
        <v>245</v>
      </c>
      <c r="G12" s="140"/>
      <c r="H12" s="138" t="s">
        <v>199</v>
      </c>
      <c r="I12" s="154">
        <v>3000</v>
      </c>
      <c r="J12" s="141">
        <v>12</v>
      </c>
      <c r="K12" s="141">
        <v>30</v>
      </c>
      <c r="L12" s="140"/>
      <c r="M12" s="142"/>
      <c r="N12" s="142"/>
      <c r="O12" s="142" t="s">
        <v>274</v>
      </c>
      <c r="P12" s="150">
        <v>8809345610613</v>
      </c>
      <c r="Q12" s="150">
        <v>18809345610610</v>
      </c>
    </row>
    <row r="13" spans="2:17" ht="165" customHeight="1">
      <c r="B13" s="137" t="s">
        <v>200</v>
      </c>
      <c r="C13" s="138">
        <v>9</v>
      </c>
      <c r="D13" s="139">
        <v>1024338</v>
      </c>
      <c r="E13" s="139" t="s">
        <v>359</v>
      </c>
      <c r="F13" s="139" t="s">
        <v>246</v>
      </c>
      <c r="G13" s="140"/>
      <c r="H13" s="138" t="s">
        <v>199</v>
      </c>
      <c r="I13" s="154">
        <v>3000</v>
      </c>
      <c r="J13" s="141">
        <v>12</v>
      </c>
      <c r="K13" s="141">
        <v>30</v>
      </c>
      <c r="L13" s="140"/>
      <c r="M13" s="142"/>
      <c r="N13" s="142"/>
      <c r="O13" s="142" t="s">
        <v>274</v>
      </c>
      <c r="P13" s="150">
        <v>8809345618749</v>
      </c>
      <c r="Q13" s="150">
        <v>18809345618746</v>
      </c>
    </row>
    <row r="14" spans="2:17" ht="165" customHeight="1">
      <c r="B14" s="137" t="s">
        <v>201</v>
      </c>
      <c r="C14" s="138">
        <v>10</v>
      </c>
      <c r="D14" s="139">
        <v>1023905</v>
      </c>
      <c r="E14" s="139" t="s">
        <v>360</v>
      </c>
      <c r="F14" s="139" t="s">
        <v>202</v>
      </c>
      <c r="G14" s="140"/>
      <c r="H14" s="138" t="s">
        <v>199</v>
      </c>
      <c r="I14" s="154">
        <v>3600</v>
      </c>
      <c r="J14" s="141">
        <v>12</v>
      </c>
      <c r="K14" s="141">
        <v>24</v>
      </c>
      <c r="L14" s="140"/>
      <c r="M14" s="142"/>
      <c r="N14" s="142"/>
      <c r="O14" s="142" t="s">
        <v>273</v>
      </c>
      <c r="P14" s="150">
        <v>8809345616264</v>
      </c>
      <c r="Q14" s="150">
        <v>18809345616261</v>
      </c>
    </row>
    <row r="15" spans="2:17" ht="165" customHeight="1">
      <c r="B15" s="137" t="s">
        <v>205</v>
      </c>
      <c r="C15" s="138">
        <v>11</v>
      </c>
      <c r="D15" s="137">
        <v>2027706</v>
      </c>
      <c r="E15" s="137" t="s">
        <v>361</v>
      </c>
      <c r="F15" s="143" t="s">
        <v>204</v>
      </c>
      <c r="G15" s="140"/>
      <c r="H15" s="138" t="s">
        <v>206</v>
      </c>
      <c r="I15" s="154">
        <v>60000</v>
      </c>
      <c r="J15" s="141">
        <v>18</v>
      </c>
      <c r="K15" s="141">
        <v>6</v>
      </c>
      <c r="L15" s="140"/>
      <c r="M15" s="142"/>
      <c r="N15" s="142"/>
      <c r="O15" s="142" t="s">
        <v>289</v>
      </c>
      <c r="P15" s="150">
        <v>8809345616288</v>
      </c>
      <c r="Q15" s="150">
        <v>18809345616285</v>
      </c>
    </row>
    <row r="16" spans="2:17" ht="165" customHeight="1">
      <c r="B16" s="137" t="s">
        <v>205</v>
      </c>
      <c r="C16" s="138">
        <v>12</v>
      </c>
      <c r="D16" s="137">
        <v>2027705</v>
      </c>
      <c r="E16" s="137" t="s">
        <v>362</v>
      </c>
      <c r="F16" s="143" t="s">
        <v>203</v>
      </c>
      <c r="G16" s="140"/>
      <c r="H16" s="138" t="s">
        <v>206</v>
      </c>
      <c r="I16" s="154">
        <v>60000</v>
      </c>
      <c r="J16" s="141">
        <v>18</v>
      </c>
      <c r="K16" s="141">
        <v>6</v>
      </c>
      <c r="L16" s="140"/>
      <c r="M16" s="142"/>
      <c r="N16" s="142"/>
      <c r="O16" s="142" t="s">
        <v>289</v>
      </c>
      <c r="P16" s="150">
        <v>8809345616271</v>
      </c>
      <c r="Q16" s="150">
        <v>18809345616278</v>
      </c>
    </row>
    <row r="17" spans="2:17" ht="165" customHeight="1">
      <c r="B17" s="137" t="s">
        <v>211</v>
      </c>
      <c r="C17" s="138">
        <v>13</v>
      </c>
      <c r="D17" s="137">
        <v>1025295</v>
      </c>
      <c r="E17" s="137" t="s">
        <v>363</v>
      </c>
      <c r="F17" s="137" t="s">
        <v>247</v>
      </c>
      <c r="G17" s="140"/>
      <c r="H17" s="138" t="s">
        <v>212</v>
      </c>
      <c r="I17" s="154">
        <v>2000</v>
      </c>
      <c r="J17" s="141">
        <v>12</v>
      </c>
      <c r="K17" s="141">
        <v>24</v>
      </c>
      <c r="L17" s="140"/>
      <c r="M17" s="142"/>
      <c r="N17" s="142"/>
      <c r="O17" s="142" t="s">
        <v>279</v>
      </c>
      <c r="P17" s="150" t="s">
        <v>9</v>
      </c>
      <c r="Q17" s="150">
        <v>18809345617022</v>
      </c>
    </row>
    <row r="18" spans="2:17" ht="165" customHeight="1">
      <c r="B18" s="137" t="s">
        <v>211</v>
      </c>
      <c r="C18" s="138">
        <v>14</v>
      </c>
      <c r="D18" s="137">
        <v>1025296</v>
      </c>
      <c r="E18" s="137" t="s">
        <v>364</v>
      </c>
      <c r="F18" s="137" t="s">
        <v>248</v>
      </c>
      <c r="G18" s="140"/>
      <c r="H18" s="138" t="s">
        <v>210</v>
      </c>
      <c r="I18" s="154">
        <v>2000</v>
      </c>
      <c r="J18" s="141">
        <v>12</v>
      </c>
      <c r="K18" s="141">
        <v>24</v>
      </c>
      <c r="L18" s="140"/>
      <c r="M18" s="142"/>
      <c r="N18" s="142"/>
      <c r="O18" s="142" t="s">
        <v>279</v>
      </c>
      <c r="P18" s="150">
        <v>8809345617100</v>
      </c>
      <c r="Q18" s="150">
        <v>18809345617107</v>
      </c>
    </row>
    <row r="19" spans="2:17" ht="165" customHeight="1">
      <c r="B19" s="137" t="s">
        <v>211</v>
      </c>
      <c r="C19" s="138">
        <v>15</v>
      </c>
      <c r="D19" s="137">
        <v>2039269</v>
      </c>
      <c r="E19" s="137" t="s">
        <v>299</v>
      </c>
      <c r="F19" s="137" t="s">
        <v>250</v>
      </c>
      <c r="G19" s="140"/>
      <c r="H19" s="137" t="s">
        <v>213</v>
      </c>
      <c r="I19" s="154">
        <v>35000</v>
      </c>
      <c r="J19" s="141">
        <v>24</v>
      </c>
      <c r="K19" s="141">
        <v>20</v>
      </c>
      <c r="L19" s="140"/>
      <c r="M19" s="142"/>
      <c r="N19" s="142"/>
      <c r="O19" s="142" t="s">
        <v>300</v>
      </c>
      <c r="P19" s="150">
        <v>8809345619838</v>
      </c>
      <c r="Q19" s="150">
        <v>18809345619835</v>
      </c>
    </row>
    <row r="20" spans="2:17" ht="165" customHeight="1">
      <c r="B20" s="137" t="s">
        <v>211</v>
      </c>
      <c r="C20" s="138">
        <v>16</v>
      </c>
      <c r="D20" s="137">
        <v>2039267</v>
      </c>
      <c r="E20" s="137" t="s">
        <v>297</v>
      </c>
      <c r="F20" s="137" t="s">
        <v>249</v>
      </c>
      <c r="G20" s="140"/>
      <c r="H20" s="137" t="s">
        <v>215</v>
      </c>
      <c r="I20" s="154">
        <v>35000</v>
      </c>
      <c r="J20" s="141">
        <v>18</v>
      </c>
      <c r="K20" s="141">
        <v>24</v>
      </c>
      <c r="L20" s="140"/>
      <c r="M20" s="142"/>
      <c r="N20" s="142"/>
      <c r="O20" s="142" t="s">
        <v>298</v>
      </c>
      <c r="P20" s="150">
        <v>8809345619821</v>
      </c>
      <c r="Q20" s="150">
        <v>18809345619828</v>
      </c>
    </row>
    <row r="21" spans="2:17" ht="165" customHeight="1">
      <c r="B21" s="137" t="s">
        <v>211</v>
      </c>
      <c r="C21" s="138">
        <v>17</v>
      </c>
      <c r="D21" s="137">
        <v>2039270</v>
      </c>
      <c r="E21" s="137" t="s">
        <v>365</v>
      </c>
      <c r="F21" s="137" t="s">
        <v>251</v>
      </c>
      <c r="G21" s="140"/>
      <c r="H21" s="137" t="s">
        <v>214</v>
      </c>
      <c r="I21" s="154">
        <v>35000</v>
      </c>
      <c r="J21" s="141">
        <v>18</v>
      </c>
      <c r="K21" s="141">
        <v>24</v>
      </c>
      <c r="L21" s="140"/>
      <c r="M21" s="142"/>
      <c r="N21" s="142"/>
      <c r="O21" s="142" t="s">
        <v>298</v>
      </c>
      <c r="P21" s="150">
        <v>8809345619845</v>
      </c>
      <c r="Q21" s="150">
        <v>18809345619842</v>
      </c>
    </row>
    <row r="22" spans="2:17" ht="165" customHeight="1">
      <c r="B22" s="137" t="s">
        <v>216</v>
      </c>
      <c r="C22" s="138">
        <v>18</v>
      </c>
      <c r="D22" s="137">
        <v>2037778</v>
      </c>
      <c r="E22" s="137" t="s">
        <v>366</v>
      </c>
      <c r="F22" s="137" t="s">
        <v>252</v>
      </c>
      <c r="G22" s="140"/>
      <c r="H22" s="137" t="s">
        <v>218</v>
      </c>
      <c r="I22" s="154">
        <v>25000</v>
      </c>
      <c r="J22" s="141">
        <v>12</v>
      </c>
      <c r="K22" s="141">
        <v>12</v>
      </c>
      <c r="L22" s="140"/>
      <c r="M22" s="142"/>
      <c r="N22" s="142"/>
      <c r="O22" s="142" t="s">
        <v>308</v>
      </c>
      <c r="P22" s="150">
        <v>8809345619265</v>
      </c>
      <c r="Q22" s="150">
        <v>18809345619262</v>
      </c>
    </row>
    <row r="23" spans="2:17" ht="165" customHeight="1">
      <c r="B23" s="137" t="s">
        <v>216</v>
      </c>
      <c r="C23" s="138">
        <v>19</v>
      </c>
      <c r="D23" s="137">
        <v>2035978</v>
      </c>
      <c r="E23" s="137" t="s">
        <v>367</v>
      </c>
      <c r="F23" s="137" t="s">
        <v>253</v>
      </c>
      <c r="G23" s="140"/>
      <c r="H23" s="137" t="s">
        <v>217</v>
      </c>
      <c r="I23" s="154">
        <v>50000</v>
      </c>
      <c r="J23" s="141">
        <v>24</v>
      </c>
      <c r="K23" s="141">
        <v>10</v>
      </c>
      <c r="L23" s="140"/>
      <c r="M23" s="142"/>
      <c r="N23" s="142"/>
      <c r="O23" s="142" t="s">
        <v>296</v>
      </c>
      <c r="P23" s="150">
        <v>8809345618701</v>
      </c>
      <c r="Q23" s="150">
        <v>18809345618708</v>
      </c>
    </row>
    <row r="24" spans="2:17" ht="165" customHeight="1">
      <c r="B24" s="137" t="s">
        <v>216</v>
      </c>
      <c r="C24" s="138">
        <v>20</v>
      </c>
      <c r="D24" s="137">
        <v>1024295</v>
      </c>
      <c r="E24" s="137" t="s">
        <v>367</v>
      </c>
      <c r="F24" s="137" t="s">
        <v>253</v>
      </c>
      <c r="G24" s="140"/>
      <c r="H24" s="137" t="s">
        <v>316</v>
      </c>
      <c r="I24" s="154">
        <v>3500</v>
      </c>
      <c r="J24" s="141">
        <v>12</v>
      </c>
      <c r="K24" s="141">
        <v>24</v>
      </c>
      <c r="L24" s="140"/>
      <c r="M24" s="142"/>
      <c r="N24" s="142"/>
      <c r="O24" s="142" t="s">
        <v>295</v>
      </c>
      <c r="P24" s="150" t="s">
        <v>9</v>
      </c>
      <c r="Q24" s="150" t="s">
        <v>9</v>
      </c>
    </row>
    <row r="25" spans="2:17" ht="165" customHeight="1">
      <c r="B25" s="143" t="s">
        <v>177</v>
      </c>
      <c r="C25" s="138">
        <v>21</v>
      </c>
      <c r="D25" s="149">
        <v>2022273</v>
      </c>
      <c r="E25" s="156" t="s">
        <v>340</v>
      </c>
      <c r="F25" s="143" t="s">
        <v>254</v>
      </c>
      <c r="G25" s="140"/>
      <c r="H25" s="137" t="s">
        <v>313</v>
      </c>
      <c r="I25" s="154">
        <v>45000</v>
      </c>
      <c r="J25" s="141">
        <v>24</v>
      </c>
      <c r="K25" s="141">
        <v>20</v>
      </c>
      <c r="L25" s="140"/>
      <c r="M25" s="142"/>
      <c r="N25" s="142"/>
      <c r="O25" s="142" t="s">
        <v>301</v>
      </c>
      <c r="P25" s="150">
        <v>8809345613539</v>
      </c>
      <c r="Q25" s="150">
        <v>18809345613536</v>
      </c>
    </row>
    <row r="26" spans="2:17" ht="165" customHeight="1">
      <c r="B26" s="143" t="s">
        <v>177</v>
      </c>
      <c r="C26" s="138">
        <v>22</v>
      </c>
      <c r="D26" s="149">
        <v>2102970</v>
      </c>
      <c r="E26" s="156" t="s">
        <v>339</v>
      </c>
      <c r="F26" s="143" t="s">
        <v>256</v>
      </c>
      <c r="G26" s="140"/>
      <c r="H26" s="137" t="s">
        <v>314</v>
      </c>
      <c r="I26" s="154">
        <v>120000</v>
      </c>
      <c r="J26" s="141">
        <v>24</v>
      </c>
      <c r="K26" s="141">
        <v>10</v>
      </c>
      <c r="L26" s="140"/>
      <c r="M26" s="142"/>
      <c r="N26" s="142"/>
      <c r="O26" s="142" t="s">
        <v>275</v>
      </c>
      <c r="P26" s="150">
        <v>8809345612709</v>
      </c>
      <c r="Q26" s="150">
        <v>18809345612706</v>
      </c>
    </row>
    <row r="27" spans="2:17" ht="165" customHeight="1">
      <c r="B27" s="143" t="s">
        <v>177</v>
      </c>
      <c r="C27" s="138">
        <v>23</v>
      </c>
      <c r="D27" s="149">
        <v>2103016</v>
      </c>
      <c r="E27" s="156" t="s">
        <v>348</v>
      </c>
      <c r="F27" s="143" t="s">
        <v>255</v>
      </c>
      <c r="G27" s="140"/>
      <c r="H27" s="137" t="s">
        <v>315</v>
      </c>
      <c r="I27" s="154">
        <v>200000</v>
      </c>
      <c r="J27" s="141">
        <v>24</v>
      </c>
      <c r="K27" s="141">
        <v>10</v>
      </c>
      <c r="L27" s="140"/>
      <c r="M27" s="142"/>
      <c r="N27" s="142"/>
      <c r="O27" s="142" t="s">
        <v>278</v>
      </c>
      <c r="P27" s="150">
        <v>8809345610224</v>
      </c>
      <c r="Q27" s="150">
        <v>18809345610221</v>
      </c>
    </row>
    <row r="28" spans="2:17" ht="165" customHeight="1">
      <c r="B28" s="143" t="s">
        <v>178</v>
      </c>
      <c r="C28" s="138">
        <v>24</v>
      </c>
      <c r="D28" s="144">
        <v>2037677</v>
      </c>
      <c r="E28" s="143" t="s">
        <v>368</v>
      </c>
      <c r="F28" s="143" t="s">
        <v>179</v>
      </c>
      <c r="G28" s="140"/>
      <c r="H28" s="137" t="s">
        <v>219</v>
      </c>
      <c r="I28" s="154">
        <v>33000</v>
      </c>
      <c r="J28" s="141">
        <v>24</v>
      </c>
      <c r="K28" s="141">
        <v>40</v>
      </c>
      <c r="L28" s="140"/>
      <c r="M28" s="142"/>
      <c r="N28" s="142"/>
      <c r="O28" s="142" t="s">
        <v>284</v>
      </c>
      <c r="P28" s="150">
        <v>8809345619197</v>
      </c>
      <c r="Q28" s="150">
        <v>18809345619194</v>
      </c>
    </row>
    <row r="29" spans="2:17" ht="165" customHeight="1">
      <c r="B29" s="143" t="s">
        <v>226</v>
      </c>
      <c r="C29" s="138">
        <v>25</v>
      </c>
      <c r="D29" s="137">
        <v>2030714</v>
      </c>
      <c r="E29" s="137" t="s">
        <v>369</v>
      </c>
      <c r="F29" s="143" t="s">
        <v>257</v>
      </c>
      <c r="G29" s="140"/>
      <c r="H29" s="137" t="s">
        <v>317</v>
      </c>
      <c r="I29" s="154">
        <v>65000</v>
      </c>
      <c r="J29" s="141">
        <v>24</v>
      </c>
      <c r="K29" s="141">
        <v>40</v>
      </c>
      <c r="L29" s="140"/>
      <c r="M29" s="142"/>
      <c r="N29" s="142"/>
      <c r="O29" s="142" t="s">
        <v>282</v>
      </c>
      <c r="P29" s="150">
        <v>8809345617285</v>
      </c>
      <c r="Q29" s="150">
        <v>18809345617282</v>
      </c>
    </row>
    <row r="30" spans="2:17" ht="165" customHeight="1">
      <c r="B30" s="143" t="s">
        <v>226</v>
      </c>
      <c r="C30" s="138">
        <v>26</v>
      </c>
      <c r="D30" s="137">
        <v>2029573</v>
      </c>
      <c r="E30" s="137" t="s">
        <v>370</v>
      </c>
      <c r="F30" s="143" t="s">
        <v>176</v>
      </c>
      <c r="G30" s="140"/>
      <c r="H30" s="138" t="s">
        <v>223</v>
      </c>
      <c r="I30" s="154">
        <v>20000</v>
      </c>
      <c r="J30" s="141">
        <v>24</v>
      </c>
      <c r="K30" s="141">
        <v>40</v>
      </c>
      <c r="L30" s="140"/>
      <c r="M30" s="142"/>
      <c r="N30" s="142"/>
      <c r="O30" s="142" t="s">
        <v>282</v>
      </c>
      <c r="P30" s="150">
        <v>8809345616752</v>
      </c>
      <c r="Q30" s="150">
        <v>18809345616759</v>
      </c>
    </row>
    <row r="31" spans="2:17" ht="165" customHeight="1">
      <c r="B31" s="143" t="s">
        <v>175</v>
      </c>
      <c r="C31" s="138">
        <v>27</v>
      </c>
      <c r="D31" s="137">
        <v>2035557</v>
      </c>
      <c r="E31" s="137" t="s">
        <v>291</v>
      </c>
      <c r="F31" s="137" t="s">
        <v>258</v>
      </c>
      <c r="G31" s="140"/>
      <c r="H31" s="137" t="s">
        <v>318</v>
      </c>
      <c r="I31" s="154">
        <v>30000</v>
      </c>
      <c r="J31" s="141">
        <v>24</v>
      </c>
      <c r="K31" s="141">
        <v>30</v>
      </c>
      <c r="L31" s="140"/>
      <c r="M31" s="142"/>
      <c r="N31" s="142"/>
      <c r="O31" s="142" t="s">
        <v>292</v>
      </c>
      <c r="P31" s="150">
        <v>8809345618497</v>
      </c>
      <c r="Q31" s="150">
        <v>18809345618494</v>
      </c>
    </row>
    <row r="32" spans="2:17" ht="165" customHeight="1">
      <c r="B32" s="143" t="s">
        <v>175</v>
      </c>
      <c r="C32" s="138">
        <v>28</v>
      </c>
      <c r="D32" s="137">
        <v>2035755</v>
      </c>
      <c r="E32" s="137" t="s">
        <v>293</v>
      </c>
      <c r="F32" s="137" t="s">
        <v>259</v>
      </c>
      <c r="G32" s="140"/>
      <c r="H32" s="137" t="s">
        <v>319</v>
      </c>
      <c r="I32" s="154">
        <v>40000</v>
      </c>
      <c r="J32" s="141">
        <v>24</v>
      </c>
      <c r="K32" s="141">
        <v>20</v>
      </c>
      <c r="L32" s="140"/>
      <c r="M32" s="142"/>
      <c r="N32" s="142"/>
      <c r="O32" s="142" t="s">
        <v>294</v>
      </c>
      <c r="P32" s="150">
        <v>8809345618602</v>
      </c>
      <c r="Q32" s="150">
        <v>18809345618609</v>
      </c>
    </row>
    <row r="33" spans="2:17" ht="165" customHeight="1">
      <c r="B33" s="143" t="s">
        <v>175</v>
      </c>
      <c r="C33" s="138">
        <v>29</v>
      </c>
      <c r="D33" s="137">
        <v>2022126</v>
      </c>
      <c r="E33" s="137" t="s">
        <v>21</v>
      </c>
      <c r="F33" s="137" t="s">
        <v>260</v>
      </c>
      <c r="G33" s="140"/>
      <c r="H33" s="137" t="s">
        <v>320</v>
      </c>
      <c r="I33" s="154">
        <v>79000</v>
      </c>
      <c r="J33" s="141">
        <v>24</v>
      </c>
      <c r="K33" s="141">
        <v>10</v>
      </c>
      <c r="L33" s="140"/>
      <c r="M33" s="142"/>
      <c r="N33" s="142"/>
      <c r="O33" s="142" t="s">
        <v>305</v>
      </c>
      <c r="P33" s="150">
        <v>8809345613188</v>
      </c>
      <c r="Q33" s="150">
        <v>18809345613185</v>
      </c>
    </row>
    <row r="34" spans="2:17" ht="165" customHeight="1">
      <c r="B34" s="143" t="s">
        <v>183</v>
      </c>
      <c r="C34" s="138">
        <v>30</v>
      </c>
      <c r="D34" s="137">
        <v>2036138</v>
      </c>
      <c r="E34" s="137" t="s">
        <v>345</v>
      </c>
      <c r="F34" s="137" t="s">
        <v>221</v>
      </c>
      <c r="G34" s="140"/>
      <c r="H34" s="137" t="s">
        <v>321</v>
      </c>
      <c r="I34" s="154">
        <v>82000</v>
      </c>
      <c r="J34" s="141">
        <v>24</v>
      </c>
      <c r="K34" s="141">
        <v>10</v>
      </c>
      <c r="L34" s="140"/>
      <c r="M34" s="142"/>
      <c r="N34" s="142"/>
      <c r="O34" s="142" t="s">
        <v>283</v>
      </c>
      <c r="P34" s="150">
        <v>8809345618770</v>
      </c>
      <c r="Q34" s="150">
        <v>18809345618777</v>
      </c>
    </row>
    <row r="35" spans="2:17" ht="165" customHeight="1">
      <c r="B35" s="143" t="s">
        <v>220</v>
      </c>
      <c r="C35" s="138">
        <v>31</v>
      </c>
      <c r="D35" s="137">
        <v>2022125</v>
      </c>
      <c r="E35" s="137" t="s">
        <v>343</v>
      </c>
      <c r="F35" s="137" t="s">
        <v>222</v>
      </c>
      <c r="G35" s="140"/>
      <c r="H35" s="137" t="s">
        <v>322</v>
      </c>
      <c r="I35" s="154">
        <v>49000</v>
      </c>
      <c r="J35" s="141">
        <v>24</v>
      </c>
      <c r="K35" s="141">
        <v>10</v>
      </c>
      <c r="L35" s="140"/>
      <c r="M35" s="142"/>
      <c r="N35" s="142"/>
      <c r="O35" s="142" t="s">
        <v>304</v>
      </c>
      <c r="P35" s="150">
        <v>8809345613171</v>
      </c>
      <c r="Q35" s="150">
        <v>18809345613178</v>
      </c>
    </row>
    <row r="36" spans="2:17" ht="165" customHeight="1">
      <c r="B36" s="137" t="s">
        <v>220</v>
      </c>
      <c r="C36" s="138">
        <v>32</v>
      </c>
      <c r="D36" s="144">
        <v>2021915</v>
      </c>
      <c r="E36" s="143" t="s">
        <v>371</v>
      </c>
      <c r="F36" s="143" t="s">
        <v>261</v>
      </c>
      <c r="G36" s="140"/>
      <c r="H36" s="137" t="s">
        <v>323</v>
      </c>
      <c r="I36" s="154">
        <v>65000</v>
      </c>
      <c r="J36" s="141">
        <v>24</v>
      </c>
      <c r="K36" s="141">
        <v>12</v>
      </c>
      <c r="L36" s="140"/>
      <c r="M36" s="142"/>
      <c r="N36" s="142"/>
      <c r="O36" s="142" t="s">
        <v>290</v>
      </c>
      <c r="P36" s="150">
        <v>8809345613362</v>
      </c>
      <c r="Q36" s="150">
        <v>18809345613369</v>
      </c>
    </row>
    <row r="37" spans="2:17" ht="165" customHeight="1">
      <c r="B37" s="137" t="s">
        <v>220</v>
      </c>
      <c r="C37" s="138">
        <v>33</v>
      </c>
      <c r="D37" s="144">
        <v>2030663</v>
      </c>
      <c r="E37" s="143" t="s">
        <v>347</v>
      </c>
      <c r="F37" s="143" t="s">
        <v>180</v>
      </c>
      <c r="G37" s="140"/>
      <c r="H37" s="137" t="s">
        <v>324</v>
      </c>
      <c r="I37" s="154">
        <v>89000</v>
      </c>
      <c r="J37" s="141">
        <v>24</v>
      </c>
      <c r="K37" s="141">
        <v>40</v>
      </c>
      <c r="L37" s="140"/>
      <c r="M37" s="142"/>
      <c r="N37" s="142"/>
      <c r="O37" s="142" t="s">
        <v>282</v>
      </c>
      <c r="P37" s="150">
        <v>8809345617278</v>
      </c>
      <c r="Q37" s="150">
        <v>18809345617275</v>
      </c>
    </row>
    <row r="38" spans="2:17" ht="165" customHeight="1">
      <c r="B38" s="137" t="s">
        <v>224</v>
      </c>
      <c r="C38" s="138">
        <v>34</v>
      </c>
      <c r="D38" s="144">
        <v>2025219</v>
      </c>
      <c r="E38" s="143" t="s">
        <v>346</v>
      </c>
      <c r="F38" s="143" t="s">
        <v>262</v>
      </c>
      <c r="G38" s="140"/>
      <c r="H38" s="137" t="s">
        <v>228</v>
      </c>
      <c r="I38" s="154">
        <v>53000</v>
      </c>
      <c r="J38" s="141">
        <v>24</v>
      </c>
      <c r="K38" s="141">
        <v>12</v>
      </c>
      <c r="L38" s="140"/>
      <c r="M38" s="142"/>
      <c r="N38" s="142"/>
      <c r="O38" s="142" t="s">
        <v>306</v>
      </c>
      <c r="P38" s="150">
        <v>8809345614109</v>
      </c>
      <c r="Q38" s="150">
        <v>18809345614106</v>
      </c>
    </row>
    <row r="39" spans="2:17" ht="165" customHeight="1">
      <c r="B39" s="137" t="s">
        <v>224</v>
      </c>
      <c r="C39" s="138">
        <v>35</v>
      </c>
      <c r="D39" s="144">
        <v>2032272</v>
      </c>
      <c r="E39" s="143" t="s">
        <v>372</v>
      </c>
      <c r="F39" s="143" t="s">
        <v>225</v>
      </c>
      <c r="G39" s="140"/>
      <c r="H39" s="137" t="s">
        <v>228</v>
      </c>
      <c r="I39" s="154">
        <v>53000</v>
      </c>
      <c r="J39" s="141">
        <v>24</v>
      </c>
      <c r="K39" s="141">
        <v>10</v>
      </c>
      <c r="L39" s="140"/>
      <c r="M39" s="142"/>
      <c r="N39" s="142"/>
      <c r="O39" s="142" t="s">
        <v>303</v>
      </c>
      <c r="P39" s="150">
        <v>8809345617605</v>
      </c>
      <c r="Q39" s="150">
        <v>18809345617602</v>
      </c>
    </row>
    <row r="40" spans="2:17" ht="165" customHeight="1">
      <c r="B40" s="137" t="s">
        <v>224</v>
      </c>
      <c r="C40" s="138">
        <v>36</v>
      </c>
      <c r="D40" s="144">
        <v>2029606</v>
      </c>
      <c r="E40" s="143" t="s">
        <v>342</v>
      </c>
      <c r="F40" s="143" t="s">
        <v>263</v>
      </c>
      <c r="G40" s="140"/>
      <c r="H40" s="137" t="s">
        <v>228</v>
      </c>
      <c r="I40" s="154">
        <v>35000</v>
      </c>
      <c r="J40" s="141">
        <v>24</v>
      </c>
      <c r="K40" s="141">
        <v>10</v>
      </c>
      <c r="L40" s="140"/>
      <c r="M40" s="142"/>
      <c r="N40" s="142"/>
      <c r="O40" s="142" t="s">
        <v>286</v>
      </c>
      <c r="P40" s="150">
        <v>8809345616776</v>
      </c>
      <c r="Q40" s="150">
        <v>18809345616773</v>
      </c>
    </row>
    <row r="41" spans="2:17" ht="165" customHeight="1">
      <c r="B41" s="137" t="s">
        <v>224</v>
      </c>
      <c r="C41" s="138">
        <v>37</v>
      </c>
      <c r="D41" s="144">
        <v>2022107</v>
      </c>
      <c r="E41" s="143" t="s">
        <v>338</v>
      </c>
      <c r="F41" s="143" t="s">
        <v>264</v>
      </c>
      <c r="G41" s="143"/>
      <c r="H41" s="137" t="s">
        <v>227</v>
      </c>
      <c r="I41" s="154">
        <v>150000</v>
      </c>
      <c r="J41" s="141">
        <v>24</v>
      </c>
      <c r="K41" s="141">
        <v>10</v>
      </c>
      <c r="L41" s="140"/>
      <c r="M41" s="142"/>
      <c r="N41" s="142"/>
      <c r="O41" s="142" t="s">
        <v>288</v>
      </c>
      <c r="P41" s="150">
        <v>8809345613485</v>
      </c>
      <c r="Q41" s="150">
        <v>18809345613482</v>
      </c>
    </row>
    <row r="42" spans="2:17" ht="165.6" customHeight="1">
      <c r="B42" s="137" t="s">
        <v>224</v>
      </c>
      <c r="C42" s="138">
        <v>38</v>
      </c>
      <c r="D42" s="144">
        <v>2027787</v>
      </c>
      <c r="E42" s="143" t="s">
        <v>373</v>
      </c>
      <c r="F42" s="143" t="s">
        <v>266</v>
      </c>
      <c r="G42" s="143"/>
      <c r="H42" s="137" t="s">
        <v>230</v>
      </c>
      <c r="I42" s="154">
        <v>79000</v>
      </c>
      <c r="J42" s="141">
        <v>24</v>
      </c>
      <c r="K42" s="141">
        <v>3</v>
      </c>
      <c r="L42" s="140"/>
      <c r="M42" s="142"/>
      <c r="N42" s="142"/>
      <c r="O42" s="142" t="s">
        <v>310</v>
      </c>
      <c r="P42" s="150">
        <v>8809345616318</v>
      </c>
      <c r="Q42" s="150">
        <v>18809345616315</v>
      </c>
    </row>
    <row r="43" spans="2:17" ht="165" customHeight="1">
      <c r="B43" s="137" t="s">
        <v>224</v>
      </c>
      <c r="C43" s="138">
        <v>39</v>
      </c>
      <c r="D43" s="144">
        <v>2035701</v>
      </c>
      <c r="E43" s="143" t="s">
        <v>374</v>
      </c>
      <c r="F43" s="143" t="s">
        <v>265</v>
      </c>
      <c r="G43" s="143"/>
      <c r="H43" s="137" t="s">
        <v>229</v>
      </c>
      <c r="I43" s="154">
        <v>45000</v>
      </c>
      <c r="J43" s="141">
        <v>24</v>
      </c>
      <c r="K43" s="141">
        <v>10</v>
      </c>
      <c r="L43" s="140"/>
      <c r="M43" s="142"/>
      <c r="N43" s="142"/>
      <c r="O43" s="142" t="s">
        <v>307</v>
      </c>
      <c r="P43" s="150">
        <v>8809345618541</v>
      </c>
      <c r="Q43" s="150">
        <v>18809345618548</v>
      </c>
    </row>
    <row r="44" spans="2:17" ht="165" customHeight="1">
      <c r="B44" s="137" t="s">
        <v>224</v>
      </c>
      <c r="C44" s="138">
        <v>40</v>
      </c>
      <c r="D44" s="158">
        <v>2025538</v>
      </c>
      <c r="E44" s="159" t="s">
        <v>384</v>
      </c>
      <c r="F44" s="143" t="s">
        <v>333</v>
      </c>
      <c r="G44" s="143"/>
      <c r="H44" s="137" t="s">
        <v>334</v>
      </c>
      <c r="I44" s="154">
        <v>99000</v>
      </c>
      <c r="J44" s="141">
        <v>24</v>
      </c>
      <c r="K44" s="141">
        <v>3</v>
      </c>
      <c r="L44" s="140"/>
      <c r="M44" s="142"/>
      <c r="N44" s="142"/>
      <c r="O44" s="142" t="s">
        <v>337</v>
      </c>
      <c r="P44" s="157">
        <v>8809345613065</v>
      </c>
      <c r="Q44" s="150">
        <v>18809345613062</v>
      </c>
    </row>
    <row r="45" spans="2:17" ht="165" customHeight="1">
      <c r="B45" s="137" t="s">
        <v>224</v>
      </c>
      <c r="C45" s="138">
        <v>41</v>
      </c>
      <c r="D45" s="144">
        <v>2022356</v>
      </c>
      <c r="E45" s="143" t="s">
        <v>375</v>
      </c>
      <c r="F45" s="143" t="s">
        <v>336</v>
      </c>
      <c r="G45" s="143"/>
      <c r="H45" s="137" t="s">
        <v>335</v>
      </c>
      <c r="I45" s="154">
        <v>59000</v>
      </c>
      <c r="J45" s="141">
        <v>24</v>
      </c>
      <c r="K45" s="141">
        <v>3</v>
      </c>
      <c r="L45" s="140"/>
      <c r="M45" s="142"/>
      <c r="N45" s="142"/>
      <c r="O45" s="142" t="s">
        <v>311</v>
      </c>
      <c r="P45" s="150">
        <v>8809345613546</v>
      </c>
      <c r="Q45" s="150">
        <v>18809345613543</v>
      </c>
    </row>
    <row r="46" spans="2:17" ht="165" customHeight="1">
      <c r="B46" s="137" t="s">
        <v>224</v>
      </c>
      <c r="C46" s="138">
        <v>42</v>
      </c>
      <c r="D46" s="144">
        <v>2022099</v>
      </c>
      <c r="E46" s="143" t="s">
        <v>376</v>
      </c>
      <c r="F46" s="143" t="s">
        <v>174</v>
      </c>
      <c r="G46" s="143"/>
      <c r="H46" s="137" t="s">
        <v>231</v>
      </c>
      <c r="I46" s="154">
        <v>45000</v>
      </c>
      <c r="J46" s="141">
        <v>24</v>
      </c>
      <c r="K46" s="141">
        <v>6</v>
      </c>
      <c r="L46" s="140"/>
      <c r="M46" s="142"/>
      <c r="N46" s="142"/>
      <c r="O46" s="142" t="s">
        <v>276</v>
      </c>
      <c r="P46" s="150">
        <v>8809345613447</v>
      </c>
      <c r="Q46" s="150">
        <v>18809345613444</v>
      </c>
    </row>
    <row r="47" spans="2:17" ht="165" customHeight="1">
      <c r="B47" s="137" t="s">
        <v>184</v>
      </c>
      <c r="C47" s="138">
        <v>43</v>
      </c>
      <c r="D47" s="137">
        <v>2029419</v>
      </c>
      <c r="E47" s="137" t="s">
        <v>377</v>
      </c>
      <c r="F47" s="137" t="s">
        <v>267</v>
      </c>
      <c r="G47" s="140"/>
      <c r="H47" s="137" t="s">
        <v>234</v>
      </c>
      <c r="I47" s="154">
        <v>45000</v>
      </c>
      <c r="J47" s="141">
        <v>18</v>
      </c>
      <c r="K47" s="141">
        <v>20</v>
      </c>
      <c r="L47" s="140"/>
      <c r="M47" s="142"/>
      <c r="N47" s="142"/>
      <c r="O47" s="142" t="s">
        <v>280</v>
      </c>
      <c r="P47" s="150">
        <v>8809345616677</v>
      </c>
      <c r="Q47" s="150">
        <v>18809345616674</v>
      </c>
    </row>
    <row r="48" spans="2:17" ht="165" customHeight="1">
      <c r="B48" s="137" t="s">
        <v>184</v>
      </c>
      <c r="C48" s="138">
        <v>44</v>
      </c>
      <c r="D48" s="137">
        <v>2035703</v>
      </c>
      <c r="E48" s="137" t="s">
        <v>378</v>
      </c>
      <c r="F48" s="137" t="s">
        <v>268</v>
      </c>
      <c r="G48" s="140"/>
      <c r="H48" s="137" t="s">
        <v>325</v>
      </c>
      <c r="I48" s="154">
        <v>30000</v>
      </c>
      <c r="J48" s="141">
        <v>24</v>
      </c>
      <c r="K48" s="141">
        <v>30</v>
      </c>
      <c r="L48" s="140"/>
      <c r="M48" s="142"/>
      <c r="N48" s="142"/>
      <c r="O48" s="142" t="s">
        <v>285</v>
      </c>
      <c r="P48" s="150">
        <v>8809345618558</v>
      </c>
      <c r="Q48" s="150">
        <v>18809345618555</v>
      </c>
    </row>
    <row r="49" spans="2:17" ht="165" customHeight="1">
      <c r="B49" s="137" t="s">
        <v>232</v>
      </c>
      <c r="C49" s="138">
        <v>45</v>
      </c>
      <c r="D49" s="137">
        <v>2028911</v>
      </c>
      <c r="E49" s="137" t="s">
        <v>350</v>
      </c>
      <c r="F49" s="137" t="s">
        <v>173</v>
      </c>
      <c r="G49" s="140"/>
      <c r="H49" s="137" t="s">
        <v>235</v>
      </c>
      <c r="I49" s="154">
        <v>25000</v>
      </c>
      <c r="J49" s="141">
        <v>18</v>
      </c>
      <c r="K49" s="141">
        <v>20</v>
      </c>
      <c r="L49" s="140"/>
      <c r="M49" s="142"/>
      <c r="N49" s="142"/>
      <c r="O49" s="142" t="s">
        <v>287</v>
      </c>
      <c r="P49" s="150">
        <v>8809345616516</v>
      </c>
      <c r="Q49" s="150">
        <v>18809345616513</v>
      </c>
    </row>
    <row r="50" spans="2:17" ht="165" customHeight="1">
      <c r="B50" s="137" t="s">
        <v>181</v>
      </c>
      <c r="C50" s="138">
        <v>46</v>
      </c>
      <c r="D50" s="137">
        <v>2034889</v>
      </c>
      <c r="E50" s="137" t="s">
        <v>341</v>
      </c>
      <c r="F50" s="137" t="s">
        <v>182</v>
      </c>
      <c r="G50" s="140"/>
      <c r="H50" s="137" t="s">
        <v>326</v>
      </c>
      <c r="I50" s="154">
        <v>15000</v>
      </c>
      <c r="J50" s="141">
        <v>24</v>
      </c>
      <c r="K50" s="141">
        <v>40</v>
      </c>
      <c r="L50" s="140"/>
      <c r="M50" s="142"/>
      <c r="N50" s="142"/>
      <c r="O50" s="142" t="s">
        <v>302</v>
      </c>
      <c r="P50" s="150">
        <v>8809345618398</v>
      </c>
      <c r="Q50" s="150">
        <v>18809345618395</v>
      </c>
    </row>
    <row r="51" spans="2:17" ht="165" customHeight="1">
      <c r="B51" s="137" t="s">
        <v>233</v>
      </c>
      <c r="C51" s="138">
        <v>47</v>
      </c>
      <c r="D51" s="137">
        <v>2035252</v>
      </c>
      <c r="E51" s="137" t="s">
        <v>379</v>
      </c>
      <c r="F51" s="137" t="s">
        <v>186</v>
      </c>
      <c r="G51" s="140"/>
      <c r="H51" s="137" t="s">
        <v>329</v>
      </c>
      <c r="I51" s="154">
        <v>60000</v>
      </c>
      <c r="J51" s="141">
        <v>24</v>
      </c>
      <c r="K51" s="141">
        <v>12</v>
      </c>
      <c r="L51" s="140"/>
      <c r="M51" s="142"/>
      <c r="N51" s="142"/>
      <c r="O51" s="142" t="s">
        <v>271</v>
      </c>
      <c r="P51" s="150">
        <v>8809345618480</v>
      </c>
      <c r="Q51" s="150">
        <v>18809345618487</v>
      </c>
    </row>
    <row r="52" spans="2:17" ht="165" customHeight="1">
      <c r="B52" s="137" t="s">
        <v>233</v>
      </c>
      <c r="C52" s="138">
        <v>48</v>
      </c>
      <c r="D52" s="137">
        <v>2035648</v>
      </c>
      <c r="E52" s="137" t="s">
        <v>380</v>
      </c>
      <c r="F52" s="137" t="s">
        <v>185</v>
      </c>
      <c r="G52" s="140"/>
      <c r="H52" s="137" t="s">
        <v>328</v>
      </c>
      <c r="I52" s="154">
        <v>60000</v>
      </c>
      <c r="J52" s="141">
        <v>24</v>
      </c>
      <c r="K52" s="141">
        <v>12</v>
      </c>
      <c r="L52" s="140"/>
      <c r="M52" s="142"/>
      <c r="N52" s="142"/>
      <c r="O52" s="142" t="s">
        <v>271</v>
      </c>
      <c r="P52" s="150">
        <v>8809345618510</v>
      </c>
      <c r="Q52" s="150">
        <v>18809345618517</v>
      </c>
    </row>
    <row r="53" spans="2:17" ht="165" customHeight="1">
      <c r="B53" s="137" t="s">
        <v>233</v>
      </c>
      <c r="C53" s="138">
        <v>49</v>
      </c>
      <c r="D53" s="137">
        <v>2027688</v>
      </c>
      <c r="E53" s="137" t="s">
        <v>381</v>
      </c>
      <c r="F53" s="137" t="s">
        <v>187</v>
      </c>
      <c r="G53" s="140"/>
      <c r="H53" s="137" t="s">
        <v>327</v>
      </c>
      <c r="I53" s="154">
        <v>60000</v>
      </c>
      <c r="J53" s="141">
        <v>24</v>
      </c>
      <c r="K53" s="141">
        <v>12</v>
      </c>
      <c r="L53" s="140"/>
      <c r="M53" s="142"/>
      <c r="N53" s="142"/>
      <c r="O53" s="142" t="s">
        <v>271</v>
      </c>
      <c r="P53" s="150">
        <v>8809345616240</v>
      </c>
      <c r="Q53" s="150">
        <v>18809345616247</v>
      </c>
    </row>
    <row r="54" spans="2:17" ht="165" customHeight="1">
      <c r="B54" s="137" t="s">
        <v>233</v>
      </c>
      <c r="C54" s="138">
        <v>50</v>
      </c>
      <c r="D54" s="137">
        <v>2035681</v>
      </c>
      <c r="E54" s="137" t="s">
        <v>382</v>
      </c>
      <c r="F54" s="137" t="s">
        <v>269</v>
      </c>
      <c r="G54" s="140"/>
      <c r="H54" s="137" t="s">
        <v>330</v>
      </c>
      <c r="I54" s="154">
        <v>65000</v>
      </c>
      <c r="J54" s="141">
        <v>24</v>
      </c>
      <c r="K54" s="141">
        <v>12</v>
      </c>
      <c r="L54" s="140"/>
      <c r="M54" s="142"/>
      <c r="N54" s="142"/>
      <c r="O54" s="142" t="s">
        <v>271</v>
      </c>
      <c r="P54" s="150">
        <v>8809345618534</v>
      </c>
      <c r="Q54" s="150">
        <v>18809345618531</v>
      </c>
    </row>
    <row r="55" spans="2:17" ht="158.44999999999999" customHeight="1">
      <c r="B55" s="139" t="s">
        <v>233</v>
      </c>
      <c r="C55" s="138">
        <v>51</v>
      </c>
      <c r="D55" s="145">
        <v>2035680</v>
      </c>
      <c r="E55" s="145" t="s">
        <v>383</v>
      </c>
      <c r="F55" s="137" t="s">
        <v>270</v>
      </c>
      <c r="G55" s="140"/>
      <c r="H55" s="137" t="s">
        <v>330</v>
      </c>
      <c r="I55" s="154">
        <v>65000</v>
      </c>
      <c r="J55" s="141">
        <v>24</v>
      </c>
      <c r="K55" s="141">
        <v>12</v>
      </c>
      <c r="L55" s="140"/>
      <c r="M55" s="142"/>
      <c r="N55" s="142"/>
      <c r="O55" s="142" t="s">
        <v>271</v>
      </c>
      <c r="P55" s="150">
        <v>8809345618527</v>
      </c>
      <c r="Q55" s="150">
        <v>18809345618524</v>
      </c>
    </row>
    <row r="56" spans="2:17" ht="158.44999999999999" customHeight="1">
      <c r="B56" s="139" t="s">
        <v>188</v>
      </c>
      <c r="C56" s="138">
        <v>52</v>
      </c>
      <c r="D56" s="145">
        <v>2022129</v>
      </c>
      <c r="E56" s="145" t="s">
        <v>349</v>
      </c>
      <c r="F56" s="137" t="s">
        <v>190</v>
      </c>
      <c r="G56" s="140"/>
      <c r="H56" s="137" t="s">
        <v>332</v>
      </c>
      <c r="I56" s="154">
        <v>320000</v>
      </c>
      <c r="J56" s="141">
        <v>24</v>
      </c>
      <c r="K56" s="141">
        <v>10</v>
      </c>
      <c r="L56" s="140"/>
      <c r="M56" s="142"/>
      <c r="N56" s="142"/>
      <c r="O56" s="142" t="s">
        <v>309</v>
      </c>
      <c r="P56" s="150">
        <v>8809345613249</v>
      </c>
      <c r="Q56" s="150">
        <v>18809345613246</v>
      </c>
    </row>
    <row r="57" spans="2:17" ht="158.44999999999999" customHeight="1">
      <c r="B57" s="139" t="s">
        <v>188</v>
      </c>
      <c r="C57" s="138">
        <v>53</v>
      </c>
      <c r="D57" s="145">
        <v>2022127</v>
      </c>
      <c r="E57" s="145" t="s">
        <v>344</v>
      </c>
      <c r="F57" s="137" t="s">
        <v>189</v>
      </c>
      <c r="G57" s="140"/>
      <c r="H57" s="137" t="s">
        <v>331</v>
      </c>
      <c r="I57" s="154">
        <v>49000</v>
      </c>
      <c r="J57" s="141">
        <v>24</v>
      </c>
      <c r="K57" s="141">
        <v>10</v>
      </c>
      <c r="L57" s="140"/>
      <c r="M57" s="142"/>
      <c r="N57" s="142"/>
      <c r="O57" s="142" t="s">
        <v>305</v>
      </c>
      <c r="P57" s="150">
        <v>8809345613195</v>
      </c>
      <c r="Q57" s="150">
        <v>18809345613192</v>
      </c>
    </row>
    <row r="59" spans="2:17">
      <c r="B59" s="132" t="s">
        <v>236</v>
      </c>
    </row>
    <row r="60" spans="2:17">
      <c r="B60" s="132" t="s">
        <v>194</v>
      </c>
    </row>
    <row r="61" spans="2:17">
      <c r="B61" s="132" t="s">
        <v>195</v>
      </c>
    </row>
    <row r="62" spans="2:17">
      <c r="B62" s="146"/>
    </row>
  </sheetData>
  <phoneticPr fontId="17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2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가격안(03월)_MS</vt:lpstr>
      <vt:lpstr>가격안(03월)_온라인</vt:lpstr>
      <vt:lpstr>PRODUCT LIST</vt:lpstr>
      <vt:lpstr>'PRODUCT LIST'!Print_Area</vt:lpstr>
      <vt:lpstr>'PRODUCT LIST'!Print_Titles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2023-03-16T07:22:44Z</cp:lastPrinted>
  <dcterms:created xsi:type="dcterms:W3CDTF">2019-04-08T02:38:52Z</dcterms:created>
  <dcterms:modified xsi:type="dcterms:W3CDTF">2026-02-25T05:11:11Z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20220701_라이프사이언스 수출 제품 리스트_영문&amp;이미지(2).xlsx</vt:lpwstr>
  </property>
</Properties>
</file>